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pisi-vodje sektorjev\sektor SEVER\Razpisi-gradnje_ 2015\Pasivna PHZ-Trbovlje\Popisi del\"/>
    </mc:Choice>
  </mc:AlternateContent>
  <workbookProtection workbookAlgorithmName="SHA-512" workbookHashValue="AuLr0hdbThuaaSrczaTcOWAEKPlfv9r88XUqRP2Et4sJ3mnB0qsUAZ4+DwoHoCNKxc+s8LjSGrsJJB0fFSC/8w==" workbookSaltValue="HTNwifUfk2++GSpPtpiE+A==" workbookSpinCount="100000" lockStructure="1"/>
  <bookViews>
    <workbookView xWindow="-120" yWindow="-120" windowWidth="29040" windowHeight="17640"/>
  </bookViews>
  <sheets>
    <sheet name="Rekapitulacija" sheetId="11" r:id="rId1"/>
    <sheet name="Sheet1" sheetId="1" r:id="rId2"/>
    <sheet name="Izpis" sheetId="2" r:id="rId3"/>
    <sheet name="Seznam stavb" sheetId="3" r:id="rId4"/>
    <sheet name="1_Pa01" sheetId="4" r:id="rId5"/>
    <sheet name="2_Pa02" sheetId="5" r:id="rId6"/>
    <sheet name="3_Pa03" sheetId="6" r:id="rId7"/>
    <sheet name="4_Pa04" sheetId="7" r:id="rId8"/>
    <sheet name="5_Pa05" sheetId="8" r:id="rId9"/>
    <sheet name="6_Pa06" sheetId="9" r:id="rId10"/>
    <sheet name="7_Pa07" sheetId="10" r:id="rId11"/>
  </sheets>
  <definedNames>
    <definedName name="_xlnm.Print_Area" localSheetId="2">Izpis!$A$1:$F$405</definedName>
    <definedName name="_xlnm.Print_Titles" localSheetId="2">Izpis!$1:$2</definedName>
  </definedNames>
  <calcPr calcId="162913"/>
</workbook>
</file>

<file path=xl/calcChain.xml><?xml version="1.0" encoding="utf-8"?>
<calcChain xmlns="http://schemas.openxmlformats.org/spreadsheetml/2006/main">
  <c r="F5" i="4" l="1"/>
  <c r="H11" i="4"/>
  <c r="H17" i="2" l="1"/>
  <c r="F17" i="2" l="1"/>
  <c r="F3" i="4" l="1"/>
  <c r="F11" i="4"/>
  <c r="F13" i="4"/>
  <c r="F15" i="4"/>
  <c r="F17" i="4"/>
  <c r="F19" i="4"/>
  <c r="F21" i="4"/>
  <c r="F27" i="4"/>
  <c r="F25" i="4" s="1"/>
  <c r="F35" i="4"/>
  <c r="F37" i="4"/>
  <c r="F39" i="4"/>
  <c r="F41" i="4"/>
  <c r="F43" i="4"/>
  <c r="F45" i="4"/>
  <c r="F47" i="4"/>
  <c r="F49" i="4"/>
  <c r="F51" i="4"/>
  <c r="F53" i="4"/>
  <c r="H5" i="4"/>
  <c r="H13" i="4"/>
  <c r="H15" i="4"/>
  <c r="H17" i="4"/>
  <c r="H19" i="4"/>
  <c r="H21" i="4"/>
  <c r="H27" i="4"/>
  <c r="H35" i="4"/>
  <c r="H37" i="4"/>
  <c r="H39" i="4"/>
  <c r="H41" i="4"/>
  <c r="H43" i="4"/>
  <c r="H45" i="4"/>
  <c r="H47" i="4"/>
  <c r="H49" i="4"/>
  <c r="H51" i="4"/>
  <c r="H53" i="4"/>
  <c r="I5" i="4"/>
  <c r="I13" i="4"/>
  <c r="I15" i="4"/>
  <c r="I17" i="4"/>
  <c r="I19" i="4"/>
  <c r="I21" i="4"/>
  <c r="I27" i="4"/>
  <c r="I35" i="4"/>
  <c r="I37" i="4"/>
  <c r="I39" i="4"/>
  <c r="I41" i="4"/>
  <c r="I43" i="4"/>
  <c r="I45" i="4"/>
  <c r="I47" i="4"/>
  <c r="I49" i="4"/>
  <c r="I51" i="4"/>
  <c r="I53" i="4"/>
  <c r="F5" i="5"/>
  <c r="F3" i="5" s="1"/>
  <c r="F9" i="5"/>
  <c r="F11" i="5"/>
  <c r="F13" i="5"/>
  <c r="F15" i="5"/>
  <c r="F17" i="5"/>
  <c r="F19" i="5"/>
  <c r="F21" i="5"/>
  <c r="F23" i="5"/>
  <c r="F29" i="5"/>
  <c r="F27" i="5" s="1"/>
  <c r="F37" i="5"/>
  <c r="F39" i="5"/>
  <c r="F41" i="5"/>
  <c r="F43" i="5"/>
  <c r="F45" i="5"/>
  <c r="F47" i="5"/>
  <c r="F49" i="5"/>
  <c r="F51" i="5"/>
  <c r="F53" i="5"/>
  <c r="F55" i="5"/>
  <c r="F57" i="5"/>
  <c r="H5" i="5"/>
  <c r="H9" i="5"/>
  <c r="H11" i="5"/>
  <c r="H13" i="5"/>
  <c r="H15" i="5"/>
  <c r="H17" i="5"/>
  <c r="H19" i="5"/>
  <c r="H21" i="5"/>
  <c r="H23" i="5"/>
  <c r="H29" i="5"/>
  <c r="H37" i="5"/>
  <c r="H39" i="5"/>
  <c r="H41" i="5"/>
  <c r="H43" i="5"/>
  <c r="H45" i="5"/>
  <c r="H47" i="5"/>
  <c r="H49" i="5"/>
  <c r="H51" i="5"/>
  <c r="H53" i="5"/>
  <c r="H55" i="5"/>
  <c r="H57" i="5"/>
  <c r="I5" i="5"/>
  <c r="I9" i="5"/>
  <c r="I11" i="5"/>
  <c r="I13" i="5"/>
  <c r="I15" i="5"/>
  <c r="I17" i="5"/>
  <c r="I19" i="5"/>
  <c r="I21" i="5"/>
  <c r="I23" i="5"/>
  <c r="I29" i="5"/>
  <c r="I37" i="5"/>
  <c r="I39" i="5"/>
  <c r="I41" i="5"/>
  <c r="I43" i="5"/>
  <c r="I45" i="5"/>
  <c r="I47" i="5"/>
  <c r="I49" i="5"/>
  <c r="I51" i="5"/>
  <c r="I53" i="5"/>
  <c r="I55" i="5"/>
  <c r="I57" i="5"/>
  <c r="F5" i="6"/>
  <c r="F3" i="6" s="1"/>
  <c r="F9" i="6"/>
  <c r="F11" i="6"/>
  <c r="F13" i="6"/>
  <c r="F15" i="6"/>
  <c r="F17" i="6"/>
  <c r="F19" i="6"/>
  <c r="F21" i="6"/>
  <c r="F23" i="6"/>
  <c r="F25" i="6"/>
  <c r="F27" i="6"/>
  <c r="F33" i="6"/>
  <c r="F31" i="6" s="1"/>
  <c r="F41" i="6"/>
  <c r="F43" i="6"/>
  <c r="F45" i="6"/>
  <c r="F47" i="6"/>
  <c r="F49" i="6"/>
  <c r="F51" i="6"/>
  <c r="F53" i="6"/>
  <c r="F55" i="6"/>
  <c r="F57" i="6"/>
  <c r="F59" i="6"/>
  <c r="F61" i="6"/>
  <c r="H5" i="6"/>
  <c r="H9" i="6"/>
  <c r="H11" i="6"/>
  <c r="H13" i="6"/>
  <c r="H15" i="6"/>
  <c r="H17" i="6"/>
  <c r="H19" i="6"/>
  <c r="H21" i="6"/>
  <c r="H23" i="6"/>
  <c r="H25" i="6"/>
  <c r="H27" i="6"/>
  <c r="H33" i="6"/>
  <c r="H41" i="6"/>
  <c r="H43" i="6"/>
  <c r="H45" i="6"/>
  <c r="H47" i="6"/>
  <c r="H49" i="6"/>
  <c r="H51" i="6"/>
  <c r="H53" i="6"/>
  <c r="H55" i="6"/>
  <c r="H57" i="6"/>
  <c r="H59" i="6"/>
  <c r="H61" i="6"/>
  <c r="I5" i="6"/>
  <c r="I9" i="6"/>
  <c r="I11" i="6"/>
  <c r="I13" i="6"/>
  <c r="I15" i="6"/>
  <c r="I17" i="6"/>
  <c r="I19" i="6"/>
  <c r="I21" i="6"/>
  <c r="I23" i="6"/>
  <c r="I25" i="6"/>
  <c r="I27" i="6"/>
  <c r="I33" i="6"/>
  <c r="I41" i="6"/>
  <c r="I43" i="6"/>
  <c r="I45" i="6"/>
  <c r="I47" i="6"/>
  <c r="I49" i="6"/>
  <c r="I51" i="6"/>
  <c r="I53" i="6"/>
  <c r="I55" i="6"/>
  <c r="I57" i="6"/>
  <c r="I59" i="6"/>
  <c r="I61" i="6"/>
  <c r="F5" i="7"/>
  <c r="F3" i="7" s="1"/>
  <c r="F9" i="7"/>
  <c r="F11" i="7"/>
  <c r="F13" i="7"/>
  <c r="F15" i="7"/>
  <c r="F17" i="7"/>
  <c r="F19" i="7"/>
  <c r="F21" i="7"/>
  <c r="F27" i="7"/>
  <c r="F25" i="7" s="1"/>
  <c r="E26" i="1" s="1"/>
  <c r="F35" i="7"/>
  <c r="F37" i="7"/>
  <c r="F39" i="7"/>
  <c r="F41" i="7"/>
  <c r="F43" i="7"/>
  <c r="F45" i="7"/>
  <c r="F47" i="7"/>
  <c r="F49" i="7"/>
  <c r="H5" i="7"/>
  <c r="H9" i="7"/>
  <c r="H11" i="7"/>
  <c r="H13" i="7"/>
  <c r="H15" i="7"/>
  <c r="H17" i="7"/>
  <c r="H19" i="7"/>
  <c r="H21" i="7"/>
  <c r="H27" i="7"/>
  <c r="H35" i="7"/>
  <c r="H37" i="7"/>
  <c r="H39" i="7"/>
  <c r="H41" i="7"/>
  <c r="H43" i="7"/>
  <c r="H45" i="7"/>
  <c r="H47" i="7"/>
  <c r="H49" i="7"/>
  <c r="I5" i="7"/>
  <c r="I9" i="7"/>
  <c r="I11" i="7"/>
  <c r="I13" i="7"/>
  <c r="I15" i="7"/>
  <c r="I17" i="7"/>
  <c r="I19" i="7"/>
  <c r="I21" i="7"/>
  <c r="I27" i="7"/>
  <c r="I35" i="7"/>
  <c r="I37" i="7"/>
  <c r="I39" i="7"/>
  <c r="I41" i="7"/>
  <c r="I43" i="7"/>
  <c r="I45" i="7"/>
  <c r="I47" i="7"/>
  <c r="I49" i="7"/>
  <c r="F5" i="8"/>
  <c r="F3" i="8" s="1"/>
  <c r="F9" i="8"/>
  <c r="F11" i="8"/>
  <c r="F13" i="8"/>
  <c r="F15" i="8"/>
  <c r="F17" i="8"/>
  <c r="F19" i="8"/>
  <c r="F21" i="8"/>
  <c r="F27" i="8"/>
  <c r="F25" i="8" s="1"/>
  <c r="F35" i="8"/>
  <c r="F37" i="8"/>
  <c r="F39" i="8"/>
  <c r="F41" i="8"/>
  <c r="F43" i="8"/>
  <c r="F45" i="8"/>
  <c r="F47" i="8"/>
  <c r="F49" i="8"/>
  <c r="F51" i="8"/>
  <c r="H5" i="8"/>
  <c r="H9" i="8"/>
  <c r="H11" i="8"/>
  <c r="H13" i="8"/>
  <c r="H15" i="8"/>
  <c r="H17" i="8"/>
  <c r="H19" i="8"/>
  <c r="H21" i="8"/>
  <c r="H27" i="8"/>
  <c r="H35" i="8"/>
  <c r="H37" i="8"/>
  <c r="H39" i="8"/>
  <c r="H41" i="8"/>
  <c r="H43" i="8"/>
  <c r="H45" i="8"/>
  <c r="H47" i="8"/>
  <c r="H49" i="8"/>
  <c r="H51" i="8"/>
  <c r="I5" i="8"/>
  <c r="I9" i="8"/>
  <c r="I11" i="8"/>
  <c r="I13" i="8"/>
  <c r="I15" i="8"/>
  <c r="I17" i="8"/>
  <c r="I19" i="8"/>
  <c r="I21" i="8"/>
  <c r="I27" i="8"/>
  <c r="I35" i="8"/>
  <c r="I37" i="8"/>
  <c r="I39" i="8"/>
  <c r="I41" i="8"/>
  <c r="I43" i="8"/>
  <c r="I45" i="8"/>
  <c r="I47" i="8"/>
  <c r="I49" i="8"/>
  <c r="I51" i="8"/>
  <c r="F5" i="9"/>
  <c r="F3" i="9" s="1"/>
  <c r="F9" i="9"/>
  <c r="F11" i="9"/>
  <c r="F13" i="9"/>
  <c r="F15" i="9"/>
  <c r="F17" i="9"/>
  <c r="F19" i="9"/>
  <c r="F25" i="9"/>
  <c r="F23" i="9" s="1"/>
  <c r="F33" i="9"/>
  <c r="F35" i="9"/>
  <c r="F37" i="9"/>
  <c r="F39" i="9"/>
  <c r="F41" i="9"/>
  <c r="F43" i="9"/>
  <c r="F45" i="9"/>
  <c r="F47" i="9"/>
  <c r="H5" i="9"/>
  <c r="H9" i="9"/>
  <c r="H11" i="9"/>
  <c r="H13" i="9"/>
  <c r="H15" i="9"/>
  <c r="H17" i="9"/>
  <c r="H19" i="9"/>
  <c r="H25" i="9"/>
  <c r="H33" i="9"/>
  <c r="H35" i="9"/>
  <c r="H37" i="9"/>
  <c r="H39" i="9"/>
  <c r="H41" i="9"/>
  <c r="H43" i="9"/>
  <c r="H45" i="9"/>
  <c r="H47" i="9"/>
  <c r="I5" i="9"/>
  <c r="I9" i="9"/>
  <c r="I11" i="9"/>
  <c r="I13" i="9"/>
  <c r="I15" i="9"/>
  <c r="I17" i="9"/>
  <c r="I19" i="9"/>
  <c r="I25" i="9"/>
  <c r="I33" i="9"/>
  <c r="I35" i="9"/>
  <c r="I37" i="9"/>
  <c r="I39" i="9"/>
  <c r="I41" i="9"/>
  <c r="I43" i="9"/>
  <c r="I45" i="9"/>
  <c r="I47" i="9"/>
  <c r="F5" i="10"/>
  <c r="F3" i="10" s="1"/>
  <c r="F9" i="10"/>
  <c r="F11" i="10"/>
  <c r="F13" i="10"/>
  <c r="F15" i="10"/>
  <c r="F17" i="10"/>
  <c r="F23" i="10"/>
  <c r="F21" i="10" s="1"/>
  <c r="F31" i="10"/>
  <c r="F33" i="10"/>
  <c r="F35" i="10"/>
  <c r="F37" i="10"/>
  <c r="F39" i="10"/>
  <c r="F41" i="10"/>
  <c r="F43" i="10"/>
  <c r="F45" i="10"/>
  <c r="H5" i="10"/>
  <c r="H9" i="10"/>
  <c r="H11" i="10"/>
  <c r="H13" i="10"/>
  <c r="H15" i="10"/>
  <c r="H17" i="10"/>
  <c r="H23" i="10"/>
  <c r="H31" i="10"/>
  <c r="H33" i="10"/>
  <c r="H35" i="10"/>
  <c r="H37" i="10"/>
  <c r="H39" i="10"/>
  <c r="H41" i="10"/>
  <c r="H43" i="10"/>
  <c r="H45" i="10"/>
  <c r="I5" i="10"/>
  <c r="I9" i="10"/>
  <c r="I11" i="10"/>
  <c r="I13" i="10"/>
  <c r="I15" i="10"/>
  <c r="I17" i="10"/>
  <c r="I23" i="10"/>
  <c r="I31" i="10"/>
  <c r="I33" i="10"/>
  <c r="I35" i="10"/>
  <c r="I37" i="10"/>
  <c r="I39" i="10"/>
  <c r="I41" i="10"/>
  <c r="I43" i="10"/>
  <c r="I45" i="10"/>
  <c r="F16" i="2"/>
  <c r="F30" i="2"/>
  <c r="F28" i="2" s="1"/>
  <c r="F36" i="2"/>
  <c r="F38" i="2"/>
  <c r="F40" i="2"/>
  <c r="F42" i="2"/>
  <c r="F44" i="2"/>
  <c r="F46" i="2"/>
  <c r="F52" i="2"/>
  <c r="F50" i="2" s="1"/>
  <c r="F60" i="2"/>
  <c r="F62" i="2"/>
  <c r="F64" i="2"/>
  <c r="F66" i="2"/>
  <c r="F68" i="2"/>
  <c r="F70" i="2"/>
  <c r="F72" i="2"/>
  <c r="F74" i="2"/>
  <c r="F76" i="2"/>
  <c r="F78" i="2"/>
  <c r="F85" i="2"/>
  <c r="F83" i="2" s="1"/>
  <c r="E83" i="2" s="1"/>
  <c r="F89" i="2"/>
  <c r="F91" i="2"/>
  <c r="F93" i="2"/>
  <c r="F95" i="2"/>
  <c r="F97" i="2"/>
  <c r="F99" i="2"/>
  <c r="F101" i="2"/>
  <c r="F103" i="2"/>
  <c r="F109" i="2"/>
  <c r="F107" i="2" s="1"/>
  <c r="F117" i="2"/>
  <c r="F119" i="2"/>
  <c r="F121" i="2"/>
  <c r="F123" i="2"/>
  <c r="F125" i="2"/>
  <c r="F127" i="2"/>
  <c r="F129" i="2"/>
  <c r="F131" i="2"/>
  <c r="F133" i="2"/>
  <c r="F135" i="2"/>
  <c r="F137" i="2"/>
  <c r="F144" i="2"/>
  <c r="F142" i="2" s="1"/>
  <c r="F148" i="2"/>
  <c r="F150" i="2"/>
  <c r="F152" i="2"/>
  <c r="F154" i="2"/>
  <c r="F156" i="2"/>
  <c r="F158" i="2"/>
  <c r="F160" i="2"/>
  <c r="F162" i="2"/>
  <c r="F164" i="2"/>
  <c r="F166" i="2"/>
  <c r="F172" i="2"/>
  <c r="F170" i="2" s="1"/>
  <c r="F180" i="2"/>
  <c r="F182" i="2"/>
  <c r="F184" i="2"/>
  <c r="F186" i="2"/>
  <c r="F188" i="2"/>
  <c r="F190" i="2"/>
  <c r="F192" i="2"/>
  <c r="F194" i="2"/>
  <c r="F196" i="2"/>
  <c r="F198" i="2"/>
  <c r="F200" i="2"/>
  <c r="F207" i="2"/>
  <c r="F205" i="2" s="1"/>
  <c r="F211" i="2"/>
  <c r="F213" i="2"/>
  <c r="F215" i="2"/>
  <c r="F217" i="2"/>
  <c r="F219" i="2"/>
  <c r="F221" i="2"/>
  <c r="F223" i="2"/>
  <c r="F229" i="2"/>
  <c r="F227" i="2" s="1"/>
  <c r="F237" i="2"/>
  <c r="F239" i="2"/>
  <c r="F241" i="2"/>
  <c r="F243" i="2"/>
  <c r="F245" i="2"/>
  <c r="F247" i="2"/>
  <c r="F249" i="2"/>
  <c r="F251" i="2"/>
  <c r="F258" i="2"/>
  <c r="F256" i="2" s="1"/>
  <c r="F262" i="2"/>
  <c r="F264" i="2"/>
  <c r="F266" i="2"/>
  <c r="F268" i="2"/>
  <c r="F270" i="2"/>
  <c r="F272" i="2"/>
  <c r="F274" i="2"/>
  <c r="F280" i="2"/>
  <c r="F278" i="2" s="1"/>
  <c r="F288" i="2"/>
  <c r="F290" i="2"/>
  <c r="F292" i="2"/>
  <c r="F294" i="2"/>
  <c r="F296" i="2"/>
  <c r="F298" i="2"/>
  <c r="F300" i="2"/>
  <c r="F302" i="2"/>
  <c r="F304" i="2"/>
  <c r="F311" i="2"/>
  <c r="F309" i="2" s="1"/>
  <c r="F315" i="2"/>
  <c r="F317" i="2"/>
  <c r="F319" i="2"/>
  <c r="F321" i="2"/>
  <c r="F323" i="2"/>
  <c r="F325" i="2"/>
  <c r="F331" i="2"/>
  <c r="F329" i="2" s="1"/>
  <c r="F339" i="2"/>
  <c r="F341" i="2"/>
  <c r="F343" i="2"/>
  <c r="F345" i="2"/>
  <c r="F347" i="2"/>
  <c r="F349" i="2"/>
  <c r="F351" i="2"/>
  <c r="F353" i="2"/>
  <c r="F360" i="2"/>
  <c r="F358" i="2" s="1"/>
  <c r="E358" i="2" s="1"/>
  <c r="F364" i="2"/>
  <c r="F366" i="2"/>
  <c r="F368" i="2"/>
  <c r="F370" i="2"/>
  <c r="F372" i="2"/>
  <c r="F378" i="2"/>
  <c r="F376" i="2" s="1"/>
  <c r="F386" i="2"/>
  <c r="F388" i="2"/>
  <c r="F390" i="2"/>
  <c r="F392" i="2"/>
  <c r="F394" i="2"/>
  <c r="F396" i="2"/>
  <c r="F398" i="2"/>
  <c r="F400" i="2"/>
  <c r="H16" i="2"/>
  <c r="H30" i="2"/>
  <c r="H36" i="2"/>
  <c r="H38" i="2"/>
  <c r="H40" i="2"/>
  <c r="H42" i="2"/>
  <c r="H44" i="2"/>
  <c r="H46" i="2"/>
  <c r="H52" i="2"/>
  <c r="H60" i="2"/>
  <c r="H62" i="2"/>
  <c r="H64" i="2"/>
  <c r="H66" i="2"/>
  <c r="H68" i="2"/>
  <c r="H70" i="2"/>
  <c r="H72" i="2"/>
  <c r="H74" i="2"/>
  <c r="H76" i="2"/>
  <c r="H78" i="2"/>
  <c r="H85" i="2"/>
  <c r="H89" i="2"/>
  <c r="H91" i="2"/>
  <c r="H93" i="2"/>
  <c r="H95" i="2"/>
  <c r="H97" i="2"/>
  <c r="H99" i="2"/>
  <c r="H101" i="2"/>
  <c r="H103" i="2"/>
  <c r="H109" i="2"/>
  <c r="H117" i="2"/>
  <c r="H119" i="2"/>
  <c r="H121" i="2"/>
  <c r="H123" i="2"/>
  <c r="H125" i="2"/>
  <c r="H127" i="2"/>
  <c r="H129" i="2"/>
  <c r="H131" i="2"/>
  <c r="H133" i="2"/>
  <c r="H135" i="2"/>
  <c r="H137" i="2"/>
  <c r="H144" i="2"/>
  <c r="H148" i="2"/>
  <c r="H150" i="2"/>
  <c r="H152" i="2"/>
  <c r="H154" i="2"/>
  <c r="H156" i="2"/>
  <c r="H158" i="2"/>
  <c r="H160" i="2"/>
  <c r="H162" i="2"/>
  <c r="H164" i="2"/>
  <c r="H166" i="2"/>
  <c r="H172" i="2"/>
  <c r="H180" i="2"/>
  <c r="H182" i="2"/>
  <c r="H184" i="2"/>
  <c r="H186" i="2"/>
  <c r="H188" i="2"/>
  <c r="H190" i="2"/>
  <c r="H192" i="2"/>
  <c r="H194" i="2"/>
  <c r="H196" i="2"/>
  <c r="H198" i="2"/>
  <c r="H200" i="2"/>
  <c r="H207" i="2"/>
  <c r="H211" i="2"/>
  <c r="H213" i="2"/>
  <c r="H215" i="2"/>
  <c r="H217" i="2"/>
  <c r="H219" i="2"/>
  <c r="H221" i="2"/>
  <c r="H223" i="2"/>
  <c r="H229" i="2"/>
  <c r="H237" i="2"/>
  <c r="H239" i="2"/>
  <c r="H241" i="2"/>
  <c r="H243" i="2"/>
  <c r="H245" i="2"/>
  <c r="H247" i="2"/>
  <c r="H249" i="2"/>
  <c r="H251" i="2"/>
  <c r="H258" i="2"/>
  <c r="H262" i="2"/>
  <c r="H264" i="2"/>
  <c r="H266" i="2"/>
  <c r="H268" i="2"/>
  <c r="H270" i="2"/>
  <c r="H272" i="2"/>
  <c r="H274" i="2"/>
  <c r="H280" i="2"/>
  <c r="H288" i="2"/>
  <c r="H290" i="2"/>
  <c r="H292" i="2"/>
  <c r="H294" i="2"/>
  <c r="H296" i="2"/>
  <c r="H298" i="2"/>
  <c r="H300" i="2"/>
  <c r="H302" i="2"/>
  <c r="H304" i="2"/>
  <c r="H311" i="2"/>
  <c r="H315" i="2"/>
  <c r="H317" i="2"/>
  <c r="H319" i="2"/>
  <c r="H321" i="2"/>
  <c r="H323" i="2"/>
  <c r="H325" i="2"/>
  <c r="H331" i="2"/>
  <c r="H339" i="2"/>
  <c r="H341" i="2"/>
  <c r="H343" i="2"/>
  <c r="H345" i="2"/>
  <c r="H347" i="2"/>
  <c r="H349" i="2"/>
  <c r="H351" i="2"/>
  <c r="H353" i="2"/>
  <c r="H360" i="2"/>
  <c r="H364" i="2"/>
  <c r="H366" i="2"/>
  <c r="H368" i="2"/>
  <c r="H370" i="2"/>
  <c r="H372" i="2"/>
  <c r="H378" i="2"/>
  <c r="H386" i="2"/>
  <c r="H388" i="2"/>
  <c r="H390" i="2"/>
  <c r="H392" i="2"/>
  <c r="H394" i="2"/>
  <c r="H396" i="2"/>
  <c r="H398" i="2"/>
  <c r="H400" i="2"/>
  <c r="F14" i="1"/>
  <c r="F13" i="1" s="1"/>
  <c r="H14" i="1"/>
  <c r="L23" i="1"/>
  <c r="L24" i="1"/>
  <c r="L25" i="1"/>
  <c r="L26" i="1"/>
  <c r="L27" i="1"/>
  <c r="L28" i="1"/>
  <c r="L29" i="1"/>
  <c r="F31" i="9" l="1"/>
  <c r="I54" i="8"/>
  <c r="F54" i="8" s="1"/>
  <c r="I50" i="9"/>
  <c r="F50" i="9" s="1"/>
  <c r="F58" i="2"/>
  <c r="F384" i="2"/>
  <c r="E384" i="2" s="1"/>
  <c r="F362" i="2"/>
  <c r="F87" i="2"/>
  <c r="F139" i="2" s="1"/>
  <c r="F7" i="10"/>
  <c r="I48" i="10"/>
  <c r="F48" i="10" s="1"/>
  <c r="I64" i="6"/>
  <c r="F64" i="6" s="1"/>
  <c r="F39" i="6"/>
  <c r="I60" i="5"/>
  <c r="F60" i="5" s="1"/>
  <c r="E29" i="1"/>
  <c r="E3" i="6"/>
  <c r="C25" i="1"/>
  <c r="F260" i="2"/>
  <c r="F337" i="2"/>
  <c r="F313" i="2"/>
  <c r="F235" i="2"/>
  <c r="F7" i="9"/>
  <c r="F49" i="9" s="1"/>
  <c r="I52" i="7"/>
  <c r="F52" i="7" s="1"/>
  <c r="F7" i="6"/>
  <c r="D25" i="1" s="1"/>
  <c r="E24" i="1"/>
  <c r="F178" i="2"/>
  <c r="F146" i="2"/>
  <c r="F202" i="2" s="1"/>
  <c r="F115" i="2"/>
  <c r="F34" i="2"/>
  <c r="F80" i="2" s="1"/>
  <c r="F7" i="7"/>
  <c r="I56" i="4"/>
  <c r="F56" i="4" s="1"/>
  <c r="F9" i="4"/>
  <c r="F7" i="5"/>
  <c r="F286" i="2"/>
  <c r="F209" i="2"/>
  <c r="F29" i="10"/>
  <c r="F29" i="1" s="1"/>
  <c r="F33" i="8"/>
  <c r="F7" i="8"/>
  <c r="F53" i="8" s="1"/>
  <c r="F33" i="7"/>
  <c r="F26" i="1" s="1"/>
  <c r="F35" i="5"/>
  <c r="F33" i="4"/>
  <c r="F27" i="1"/>
  <c r="D27" i="1"/>
  <c r="F24" i="1"/>
  <c r="E3" i="5"/>
  <c r="C24" i="1"/>
  <c r="E23" i="1"/>
  <c r="F306" i="2"/>
  <c r="E28" i="2"/>
  <c r="E3" i="10"/>
  <c r="C29" i="1"/>
  <c r="F28" i="1"/>
  <c r="F25" i="1"/>
  <c r="E3" i="4"/>
  <c r="C23" i="1"/>
  <c r="E309" i="2"/>
  <c r="E28" i="1"/>
  <c r="C26" i="1"/>
  <c r="E25" i="1"/>
  <c r="D23" i="1"/>
  <c r="E3" i="9"/>
  <c r="C28" i="1"/>
  <c r="E27" i="1"/>
  <c r="C27" i="1"/>
  <c r="F63" i="6"/>
  <c r="F47" i="10" l="1"/>
  <c r="H29" i="1" s="1"/>
  <c r="F59" i="5"/>
  <c r="F51" i="7"/>
  <c r="F9" i="3" s="1"/>
  <c r="D29" i="1"/>
  <c r="D26" i="1"/>
  <c r="F55" i="4"/>
  <c r="H23" i="1" s="1"/>
  <c r="F253" i="2"/>
  <c r="F402" i="2"/>
  <c r="F355" i="2"/>
  <c r="D28" i="1"/>
  <c r="D24" i="1"/>
  <c r="F23" i="1"/>
  <c r="F11" i="1" s="1"/>
  <c r="H25" i="1"/>
  <c r="F8" i="3"/>
  <c r="H24" i="1"/>
  <c r="F7" i="3"/>
  <c r="F9" i="1"/>
  <c r="F11" i="2" s="1"/>
  <c r="H27" i="1"/>
  <c r="F10" i="3"/>
  <c r="H28" i="1"/>
  <c r="F11" i="3"/>
  <c r="F5" i="1"/>
  <c r="F7" i="2" s="1"/>
  <c r="F13" i="2" l="1"/>
  <c r="F16" i="1"/>
  <c r="F12" i="3"/>
  <c r="F7" i="1"/>
  <c r="F9" i="2" s="1"/>
  <c r="H26" i="1"/>
  <c r="F6" i="3"/>
  <c r="F19" i="2" l="1"/>
  <c r="F21" i="2" s="1"/>
  <c r="C20" i="11" s="1"/>
  <c r="C22" i="11" s="1"/>
  <c r="C24" i="11" s="1"/>
  <c r="F18" i="1"/>
  <c r="F14" i="3"/>
</calcChain>
</file>

<file path=xl/sharedStrings.xml><?xml version="1.0" encoding="utf-8"?>
<sst xmlns="http://schemas.openxmlformats.org/spreadsheetml/2006/main" count="1069" uniqueCount="134">
  <si>
    <t>Enodelno okno; razširjen podboj; steklodeljiv pokončnik 90 x 135, les - rjava, steklo 6/16/4, R'w = 36 dB (R'w+Ctr &gt;= 31 dB), podometne rolete + notranje ALU žaluzije viš. rolete 165 (*), Nalepljene prečke z alu distančnikom, široki podboj - RAL montaža</t>
  </si>
  <si>
    <t>Enodelno okno; razširjen podboj; steklodeljiv pokončnik 90 x 135, les - rjava, steklo 10/16/6, R'w = 40 dB (R'w+Ctr &gt;= 35 dB), podometne rolete + notranje ALU žaluzije viš. rolete 165 (*), Nalepljene prečke z alu distančnikom, široki podboj - RAL montaža</t>
  </si>
  <si>
    <t>Enodelno okno; razširjen podboj; steklodeljiv pokončnik; okovje okna z možnostjo večstopenjskega nagibnega odpiranja 90 x 135, les - rjava, steklo 6/16/4, R'w = 36 dB (R'w+Ctr &gt;= 31 dB), električne podometne rolete + notranje ALU žaluzije viš. rolete 165 (*), Nalepljene prečke z alu distančnikom, široki podboj - RAL montaža</t>
  </si>
  <si>
    <t>Enodelno okno; razširjen podboj; steklodeljiv pokončnik; okovje okna z možnostjo večstopenjskega nagibnega odpiranja 90 x 135, les - rjava, steklo 10/16/6, R'w = 40 dB (R'w+Ctr &gt;= 35 dB), električne podometne rolete + notranje ALU žaluzije viš. rolete 165 (*), Nalepljene prečke z alu distančnikom, široki podboj - RAL montaža</t>
  </si>
  <si>
    <t>Enodelno okno; razširjen podboj; steklodeljiv pokončnik 110 x 110, les - rjava, steklo 6/16/4, R'w = 36 dB (R'w+Ctr &gt;= 31 dB), podometne rolete + notranje ALU žaluzije viš. rolete 140 (*), Nalepljene prečke z alu distančnikom, široki podboj - RAL montaža</t>
  </si>
  <si>
    <t>Oznaka</t>
  </si>
  <si>
    <t>1_Pa01</t>
  </si>
  <si>
    <t>2_Pa02</t>
  </si>
  <si>
    <t>3_Pa03</t>
  </si>
  <si>
    <t>4_Pa04</t>
  </si>
  <si>
    <t>5_Pa05</t>
  </si>
  <si>
    <t>6_Pa06</t>
  </si>
  <si>
    <t>7_Pa07</t>
  </si>
  <si>
    <t>DEMONTAŽA Z ODVOZOM</t>
  </si>
  <si>
    <t>DOBAVA OKENSKIH ELEMENTOV</t>
  </si>
  <si>
    <t>ZASTEKLITEV IN MONTAŽA</t>
  </si>
  <si>
    <t>DODATNO</t>
  </si>
  <si>
    <t>KONTROLA KVALITETE IZVEDENIH DEL</t>
  </si>
  <si>
    <t>Meritve zvočne izolirnosti</t>
  </si>
  <si>
    <t>NEPREDVIDLJIVI STROŠKI ( v %)</t>
  </si>
  <si>
    <t>SKUPAJ (EUR +brez DDV)</t>
  </si>
  <si>
    <t>Naslov</t>
  </si>
  <si>
    <t>Vodenska 42, Trbovlje</t>
  </si>
  <si>
    <t>Vodenska 43, Trbovlje</t>
  </si>
  <si>
    <t>Vodenska 44, Trbovlje</t>
  </si>
  <si>
    <t>Vodenska 45, Trbovlje</t>
  </si>
  <si>
    <t>Vodenska 46, Trbovlje</t>
  </si>
  <si>
    <t>Vodenska 47, Trbovlje</t>
  </si>
  <si>
    <t>Vodenska 48, Trbovlje</t>
  </si>
  <si>
    <t>Demontaža</t>
  </si>
  <si>
    <t>Dobava okenskih elementov</t>
  </si>
  <si>
    <t>Zasteklitev in montaža</t>
  </si>
  <si>
    <t>Znesek brez DDV</t>
  </si>
  <si>
    <t>Dodatno</t>
  </si>
  <si>
    <t>Skupaj</t>
  </si>
  <si>
    <t>Št. montaž</t>
  </si>
  <si>
    <t>Št. zasteklitev</t>
  </si>
  <si>
    <t>Št. oken skupaj</t>
  </si>
  <si>
    <t>Št. napak</t>
  </si>
  <si>
    <t>Št.</t>
  </si>
  <si>
    <t>1.1.</t>
  </si>
  <si>
    <t>2.1.</t>
  </si>
  <si>
    <t>2.2.</t>
  </si>
  <si>
    <t>2.3.</t>
  </si>
  <si>
    <t>2.4.</t>
  </si>
  <si>
    <t>2.5.</t>
  </si>
  <si>
    <t>2.6.</t>
  </si>
  <si>
    <t>3.1.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</si>
  <si>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</si>
  <si>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</si>
  <si>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</si>
  <si>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</si>
  <si>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</si>
  <si>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</si>
  <si>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</si>
  <si>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</si>
  <si>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</si>
  <si>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</si>
  <si>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2.7.</t>
  </si>
  <si>
    <t>2.8.</t>
  </si>
  <si>
    <t>4.11.</t>
  </si>
  <si>
    <t>2.9.</t>
  </si>
  <si>
    <t>2.10.</t>
  </si>
  <si>
    <t>Opis</t>
  </si>
  <si>
    <t>Demontaža okna z odvozom</t>
  </si>
  <si>
    <t>Enodelno okno; razširjen podboj; steklodeljiv pokončnik 90 x 120, les - rjava, steklo 6/16/4, R'w = 36 dB (R'w+Ctr &gt;= 31 dB), podometne rolete viš. 150 (*), Nalepljene prečke z alu distančnikom, široki podboj - RAL montaža</t>
  </si>
  <si>
    <t>Enodelno okno; razširjen podboj; steklodeljiv pokončnik 90 x 120, les - rjava, steklo 10/16/6, R'w = 40 dB (R'w+Ctr &gt;= 35 dB), podometne rolete viš. 150 (*), Nalepljene prečke z alu distančnikom, široki podboj - RAL montaža</t>
  </si>
  <si>
    <t>Enodelno okno; razširjen podboj; steklodeljiv pokončnik 90 x 135, les - rjava, steklo 6/16/4, R'w = 36 dB (R'w+Ctr &gt;= 31 dB), podometne rolete viš. 165 (*), Nalepljene prečke z alu distančnikom, široki podboj - RAL montaža</t>
  </si>
  <si>
    <t>Enodelno okno; razširjen podboj; steklodeljiv pokončnik 90 x 135, les - rjava, steklo 10/16/6, R'w = 40 dB (R'w+Ctr &gt;= 35 dB), podometne rolete viš. 165 (*), Nalepljene prečke z alu distančnikom, široki podboj - RAL montaža</t>
  </si>
  <si>
    <t>(*) - cena okna brez senčil, cena senčil v rubriki 5</t>
  </si>
  <si>
    <t>RAL montaža okna, zidarska(*) in slikopleskarska(**) dela široki podboj</t>
  </si>
  <si>
    <t>(*) - fina in groba zidarska dela na zunanjih in notranjih špaletah</t>
  </si>
  <si>
    <t>Dobava notranjih polic - granit, širina 500 mm</t>
  </si>
  <si>
    <t>Montaža notranjih polic</t>
  </si>
  <si>
    <t>Dobava zunanjih polic - ALU, širina 300 mm</t>
  </si>
  <si>
    <t>Montaža zunanjih polic</t>
  </si>
  <si>
    <t>Dobava in montaža nadokenskih ALU rolet</t>
  </si>
  <si>
    <t>Dobava in montaža podometnih ALU rolet</t>
  </si>
  <si>
    <t>Dobava in montaža notranjih žaluzij - 25mm</t>
  </si>
  <si>
    <t>Premontaža podometnih rolet</t>
  </si>
  <si>
    <t>Komarnik - normalen</t>
  </si>
  <si>
    <t>SKUPAJ -Vodenska 42, Trbovlje (EUR +brez DDV)</t>
  </si>
  <si>
    <t>Dobava in montaža električnih rolet</t>
  </si>
  <si>
    <t>SKUPAJ -Vodenska 43, Trbovlje (EUR +brez DDV)</t>
  </si>
  <si>
    <t>Enodelno okno; razširjen podboj; steklodeljiv pokončnik 110 x 100, les - rjava, steklo 6/16/4, R'w = 36 dB (R'w+Ctr &gt;= 31 dB), podometne rolete viš. 130 (*), Nalepljene prečke z alu distančnikom, široki podboj - RAL montaža</t>
  </si>
  <si>
    <t>Enodelno okno; razširjen podboj; steklodeljiv pokončnik 110 x 100, les - rjava, steklo 10/16/6, R'w = 40 dB (R'w+Ctr &gt;= 35 dB), podometne rolete viš. 130 (*), Nalepljene prečke z alu distančnikom, široki podboj - RAL montaža</t>
  </si>
  <si>
    <t>Enodelno okno; razširjen podboj; steklodeljiv pokončnik 110 x 110, les - rjava, steklo 10/16/6, R'w = 40 dB (R'w+Ctr &gt;= 35 dB), podometne rolete viš. 140 (*), Nalepljene prečke z alu distančnikom, široki podboj - RAL montaža</t>
  </si>
  <si>
    <t>Sprememba dimenzij okenske odprtine</t>
  </si>
  <si>
    <t>SKUPAJ -Vodenska 44, Trbovlje (EUR +brez DDV)</t>
  </si>
  <si>
    <t>Enodelno okno; razširjen podboj; steklodeljiv pokončnik 80 x 110, les - rjava, steklo 10/16/6, R'w = 40 dB (R'w+Ctr &gt;= 35 dB), podometne rolete viš. 140 (*), Nalepljene prečke z alu distančnikom, široki podboj - RAL montaža</t>
  </si>
  <si>
    <t>Enodelno okno; razširjen podboj; steklodeljiv pokončnik 90 x 135, ALU - rjava, steklo 6/16/4, R'w = 36 dB (R'w+Ctr &gt;= 31 dB), podometne rolete viš. 165 (*), Nalepljene prečke z alu distančnikom, široki podboj - RAL montaža</t>
  </si>
  <si>
    <t>Enodelno okno; razširjen podboj; steklodeljiv pokončnik 90 x 135, ALU - rjava, steklo 10/16/6, R'w = 40 dB (R'w+Ctr &gt;= 35 dB), podometne rolete viš. 165 (*), Nalepljene prečke z alu distančnikom, široki podboj - RAL montaža</t>
  </si>
  <si>
    <t>SKUPAJ -Vodenska 45, Trbovlje (EUR +brez DDV)</t>
  </si>
  <si>
    <t>Enodelno okno; razširjen podboj; steklodeljiv pokončnik 100 x 150, les - rjava, steklo 10/16/6, R'w = 40 dB (R'w+Ctr &gt;= 35 dB), podometne rolete viš. 180 (*), Nalepljene prečke z alu distančnikom, široki podboj - RAL montaža</t>
  </si>
  <si>
    <t>Enodelno okno; razširjen podboj; steklodeljiv pokončnik 110 x 105, les - rjava, steklo 10/16/6, R'w = 40 dB (R'w+Ctr &gt;= 35 dB), podometne rolete viš. 135 (*), Nalepljene prečke z alu distančnikom, široki podboj - RAL montaža</t>
  </si>
  <si>
    <t>Enodelno okno; razširjen podboj; steklodeljiv pokončnik 120 x 145, les - rjava, steklo 6/16/4, R'w = 36 dB (R'w+Ctr &gt;= 31 dB), podometne rolete viš. 175 (*), Nalepljene prečke z alu distančnikom, široki podboj - RAL montaža</t>
  </si>
  <si>
    <t>Enodelno okno; razširjen podboj; steklodeljiv pokončnik 145 x 120, les - rjava, steklo 6/16/4, R'w = 36 dB (R'w+Ctr &gt;= 31 dB), podometne rolete viš. 150 (*), Nalepljene prečke z alu distančnikom, široki podboj - RAL montaža</t>
  </si>
  <si>
    <t>SKUPAJ -Vodenska 46, Trbovlje (EUR +brez DDV)</t>
  </si>
  <si>
    <t>Enodelno okno; razširjen podboj; steklodeljiv pokončnik 90 x 85, les - rjava, steklo 6/16/4, R'w = 36 dB (R'w+Ctr &gt;= 31 dB), podometne rolete viš. 115 (*), Nalepljene prečke z alu distančnikom, široki podboj - RAL montaža</t>
  </si>
  <si>
    <t>Enodelno okno; razširjen podboj; steklodeljiv pokončnik 110 x 116, les - rjava, steklo 10/16/6, R'w = 40 dB (R'w+Ctr &gt;= 35 dB), podometne rolete viš. 146 (*), Nalepljene prečke z alu distančnikom, široki podboj - RAL montaža</t>
  </si>
  <si>
    <t>SKUPAJ -Vodenska 47, Trbovlje (EUR +brez DDV)</t>
  </si>
  <si>
    <t>Enodelno okno; razširjen podboj; steklodeljiv pokončnik 80 x 120, les - rjava, steklo 10/16/6, R'w = 40 dB (R'w+Ctr &gt;= 35 dB), podometne rolete viš. 150 (*), Nalepljene prečke z alu distančnikom, široki podboj - RAL montaža</t>
  </si>
  <si>
    <t>SKUPAJ -Vodenska 48, Trbovlje (EUR +brez DDV)</t>
  </si>
  <si>
    <t>Enota</t>
  </si>
  <si>
    <t>M1</t>
  </si>
  <si>
    <t>KOS</t>
  </si>
  <si>
    <t>M2</t>
  </si>
  <si>
    <t>Kol.</t>
  </si>
  <si>
    <t>Cena</t>
  </si>
  <si>
    <t>Vrednost</t>
  </si>
  <si>
    <t>S K U P A J</t>
  </si>
  <si>
    <t>PA01 - STAVBA VOD42 - Vodenska 42, Trbovlje</t>
  </si>
  <si>
    <t>PA02 - STAVBA VOD43 - Vodenska 43, Trbovlje</t>
  </si>
  <si>
    <t>PA03 - STAVBA VOD44 - Vodenska 44, Trbovlje</t>
  </si>
  <si>
    <t>PA04 - STAVBA VOD45 - Vodenska 45, Trbovlje</t>
  </si>
  <si>
    <t>PA05 - STAVBA VOD46 - Vodenska 46, Trbovlje</t>
  </si>
  <si>
    <t>PA06 - STAVBA VOD47 - Vodenska 47, Trbovlje</t>
  </si>
  <si>
    <t>PA07 - STAVBA VOD48 - Vodenska 48, Trbovlje</t>
  </si>
  <si>
    <t>T.2.2 POPIS DEL S PREDIZMERAMI</t>
  </si>
  <si>
    <t>T.2.2 POPIS DEL S PREDIZMERAMI - Seznam stavb</t>
  </si>
  <si>
    <t>Prilagoditev okenske odprtine na enotne mere,+/- 5 cm</t>
  </si>
  <si>
    <t>(**) - izvedba pleskarskih del na zunanjih fasadnih špaletah</t>
  </si>
  <si>
    <t>Dobava zunanjih polic – Cinkotit, širina 300 mm</t>
  </si>
  <si>
    <t>Barvo okenskih elementov in senčil  je potrebno v fazi izvedbe uskladiti z ZVKD ter občino Trbovlje.</t>
  </si>
  <si>
    <t>ur</t>
  </si>
  <si>
    <t>kos</t>
  </si>
  <si>
    <t>DDV (22%):</t>
  </si>
  <si>
    <t xml:space="preserve">SKUPNA  REKAPITULACIJA </t>
  </si>
  <si>
    <t>Skupaj z DDV:</t>
  </si>
  <si>
    <t>Vodenska cesta 42 - 48</t>
  </si>
  <si>
    <t>PROJEKT: Pasivna PHZ ob Vodenski cesti, Bevško - Trbovlje</t>
  </si>
  <si>
    <t>Projektantski nadzor - v ceno nadzora zajeti fiksno urno postavko 40 €/uro</t>
  </si>
  <si>
    <t>Cene na enoto se vnese v EUR na največ dve decimalni mesti natančno! (npr. 25,67 in ne 25,665)</t>
  </si>
  <si>
    <t>OPOMBE: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</si>
</sst>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8"/>
      <color indexed="8"/>
      <name val="MS Sans Serif"/>
    </font>
    <font>
      <b/>
      <sz val="10"/>
      <color indexed="8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sz val="9"/>
      <color indexed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Calibri"/>
      <family val="2"/>
      <charset val="238"/>
    </font>
    <font>
      <sz val="10"/>
      <color rgb="FF7030A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" fillId="0" borderId="0"/>
  </cellStyleXfs>
  <cellXfs count="129">
    <xf numFmtId="0" fontId="2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6" fillId="0" borderId="3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vertical="center"/>
    </xf>
    <xf numFmtId="1" fontId="4" fillId="0" borderId="5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10" fillId="0" borderId="0" xfId="0" applyNumberFormat="1" applyFont="1" applyFill="1" applyBorder="1" applyAlignment="1" applyProtection="1">
      <alignment horizontal="left" vertical="center"/>
    </xf>
    <xf numFmtId="4" fontId="6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center" vertical="center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6" xfId="0" applyNumberFormat="1" applyFont="1" applyFill="1" applyBorder="1" applyAlignment="1" applyProtection="1">
      <alignment horizontal="right" vertical="center"/>
    </xf>
    <xf numFmtId="4" fontId="4" fillId="0" borderId="8" xfId="0" applyNumberFormat="1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12" fillId="0" borderId="8" xfId="0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4" fillId="0" borderId="8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1" fontId="11" fillId="0" borderId="2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1" fontId="13" fillId="0" borderId="0" xfId="0" applyNumberFormat="1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8" xfId="0" applyNumberFormat="1" applyFont="1" applyFill="1" applyBorder="1" applyAlignment="1" applyProtection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4" fontId="6" fillId="0" borderId="3" xfId="0" applyNumberFormat="1" applyFont="1" applyFill="1" applyBorder="1" applyAlignment="1" applyProtection="1">
      <alignment horizontal="center" vertical="center"/>
    </xf>
    <xf numFmtId="0" fontId="7" fillId="0" borderId="0" xfId="1" applyFont="1" applyAlignment="1">
      <alignment vertical="center"/>
    </xf>
    <xf numFmtId="0" fontId="7" fillId="0" borderId="3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0" xfId="1" applyFont="1" applyBorder="1" applyAlignment="1">
      <alignment horizontal="left" vertical="center"/>
    </xf>
    <xf numFmtId="0" fontId="7" fillId="0" borderId="9" xfId="1" applyFont="1" applyBorder="1" applyAlignment="1">
      <alignment vertical="center"/>
    </xf>
    <xf numFmtId="0" fontId="1" fillId="0" borderId="0" xfId="2" applyBorder="1"/>
    <xf numFmtId="0" fontId="20" fillId="0" borderId="0" xfId="1" applyFont="1" applyAlignment="1">
      <alignment vertical="center"/>
    </xf>
    <xf numFmtId="0" fontId="21" fillId="0" borderId="0" xfId="2" applyFont="1"/>
    <xf numFmtId="0" fontId="21" fillId="0" borderId="3" xfId="2" applyFont="1" applyBorder="1"/>
    <xf numFmtId="0" fontId="18" fillId="0" borderId="9" xfId="2" applyFont="1" applyBorder="1"/>
    <xf numFmtId="4" fontId="18" fillId="0" borderId="9" xfId="2" applyNumberFormat="1" applyFont="1" applyBorder="1"/>
    <xf numFmtId="0" fontId="7" fillId="0" borderId="0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Alignment="1">
      <alignment vertical="center"/>
    </xf>
    <xf numFmtId="0" fontId="22" fillId="2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3" xfId="0" applyNumberFormat="1" applyFont="1" applyFill="1" applyBorder="1" applyAlignment="1" applyProtection="1">
      <alignment horizontal="right" vertical="center"/>
      <protection locked="0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9525</xdr:colOff>
      <xdr:row>9</xdr:row>
      <xdr:rowOff>19050</xdr:rowOff>
    </xdr:to>
    <xdr:pic>
      <xdr:nvPicPr>
        <xdr:cNvPr id="4" name="Slika 3" descr="S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6700"/>
          <a:ext cx="48958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C24"/>
  <sheetViews>
    <sheetView tabSelected="1" workbookViewId="0">
      <selection activeCell="C20" sqref="C20"/>
    </sheetView>
  </sheetViews>
  <sheetFormatPr defaultRowHeight="10.5" x14ac:dyDescent="0.2"/>
  <cols>
    <col min="1" max="1" width="3.85546875" customWidth="1"/>
    <col min="2" max="2" width="43.85546875" customWidth="1"/>
    <col min="3" max="3" width="20.28515625" customWidth="1"/>
  </cols>
  <sheetData>
    <row r="15" spans="1:3" ht="15.75" x14ac:dyDescent="0.25">
      <c r="A15" s="104"/>
      <c r="B15" s="108" t="s">
        <v>130</v>
      </c>
      <c r="C15" s="109"/>
    </row>
    <row r="16" spans="1:3" ht="15" x14ac:dyDescent="0.25">
      <c r="A16" s="102"/>
      <c r="B16" s="102"/>
      <c r="C16" s="109"/>
    </row>
    <row r="17" spans="1:3" ht="15" x14ac:dyDescent="0.25">
      <c r="A17" s="102"/>
      <c r="B17" s="103"/>
      <c r="C17" s="110"/>
    </row>
    <row r="18" spans="1:3" ht="15.75" x14ac:dyDescent="0.2">
      <c r="A18" s="105"/>
      <c r="B18" s="106" t="s">
        <v>127</v>
      </c>
      <c r="C18" s="111"/>
    </row>
    <row r="19" spans="1:3" ht="15" x14ac:dyDescent="0.25">
      <c r="A19" s="107"/>
      <c r="B19" s="111"/>
      <c r="C19" s="111"/>
    </row>
    <row r="20" spans="1:3" ht="15" x14ac:dyDescent="0.25">
      <c r="A20" s="107"/>
      <c r="B20" s="111" t="s">
        <v>129</v>
      </c>
      <c r="C20" s="112">
        <f>Izpis!F21</f>
        <v>0</v>
      </c>
    </row>
    <row r="21" spans="1:3" ht="15" x14ac:dyDescent="0.25">
      <c r="A21" s="107"/>
      <c r="B21" s="111"/>
      <c r="C21" s="111"/>
    </row>
    <row r="22" spans="1:3" ht="15" x14ac:dyDescent="0.25">
      <c r="A22" s="107"/>
      <c r="B22" s="111" t="s">
        <v>126</v>
      </c>
      <c r="C22" s="112">
        <f>C20*0.22</f>
        <v>0</v>
      </c>
    </row>
    <row r="23" spans="1:3" ht="15" x14ac:dyDescent="0.25">
      <c r="A23" s="107"/>
      <c r="B23" s="111"/>
      <c r="C23" s="112"/>
    </row>
    <row r="24" spans="1:3" ht="15" x14ac:dyDescent="0.25">
      <c r="A24" s="107"/>
      <c r="B24" s="111" t="s">
        <v>128</v>
      </c>
      <c r="C24" s="112">
        <f>SUM(C20:C22)</f>
        <v>0</v>
      </c>
    </row>
  </sheetData>
  <sheetProtection algorithmName="SHA-512" hashValue="jH0OjIaqql269NRtdwQKBkuZWb2sEK0Pi7FagrFsLzG4jzUgaIAml0QHDNTQngQ5Ajts4eJ0WFEBY3X88+Ppvg==" saltValue="I1RkGDHKcmM2eEq92g28I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2" workbookViewId="0">
      <selection activeCell="F49" sqref="F49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5" width="7.140625" customWidth="1"/>
    <col min="8" max="8" width="18.85546875" customWidth="1"/>
  </cols>
  <sheetData>
    <row r="1" spans="1:10" ht="34.700000000000003" customHeight="1" x14ac:dyDescent="0.2">
      <c r="A1" s="89" t="s">
        <v>116</v>
      </c>
      <c r="B1" s="57"/>
      <c r="C1" s="57"/>
      <c r="D1" s="57"/>
      <c r="E1" s="21"/>
      <c r="F1" s="21"/>
      <c r="G1" s="15"/>
    </row>
    <row r="2" spans="1:10" ht="15.2" customHeight="1" x14ac:dyDescent="0.2">
      <c r="A2" s="48" t="s">
        <v>39</v>
      </c>
      <c r="B2" s="48" t="s">
        <v>63</v>
      </c>
      <c r="C2" s="48" t="s">
        <v>103</v>
      </c>
      <c r="D2" s="48" t="s">
        <v>107</v>
      </c>
      <c r="E2" s="69" t="s">
        <v>108</v>
      </c>
      <c r="F2" s="69" t="s">
        <v>109</v>
      </c>
      <c r="G2" s="15"/>
    </row>
    <row r="3" spans="1:10" ht="21.95" customHeight="1" x14ac:dyDescent="0.2">
      <c r="A3" s="49">
        <v>1</v>
      </c>
      <c r="B3" s="58" t="s">
        <v>13</v>
      </c>
      <c r="C3" s="65"/>
      <c r="D3" s="65"/>
      <c r="E3" s="74" t="str">
        <f>IF(F3=0,"/","")</f>
        <v>/</v>
      </c>
      <c r="F3" s="78">
        <f>SUM(F4:F6)</f>
        <v>0</v>
      </c>
      <c r="G3" s="15"/>
    </row>
    <row r="4" spans="1:10" ht="11.25" x14ac:dyDescent="0.2">
      <c r="A4" s="50"/>
      <c r="B4" s="59"/>
      <c r="C4" s="50"/>
      <c r="D4" s="50"/>
      <c r="E4" s="76"/>
      <c r="F4" s="70"/>
      <c r="G4" s="15"/>
      <c r="H4" s="15"/>
      <c r="I4" s="15"/>
    </row>
    <row r="5" spans="1:10" ht="15.2" customHeight="1" x14ac:dyDescent="0.2">
      <c r="A5" s="51" t="s">
        <v>40</v>
      </c>
      <c r="B5" s="60" t="s">
        <v>64</v>
      </c>
      <c r="C5" s="51" t="s">
        <v>104</v>
      </c>
      <c r="D5" s="68">
        <v>95.94</v>
      </c>
      <c r="E5" s="118"/>
      <c r="F5" s="71">
        <f>D5*E5</f>
        <v>0</v>
      </c>
      <c r="G5" s="15"/>
      <c r="H5" s="47" t="str">
        <f>IF(E5="","Vnesi ceno!","")</f>
        <v>Vnesi ceno!</v>
      </c>
      <c r="I5" s="86">
        <f>IF(E5="",1,"")</f>
        <v>1</v>
      </c>
      <c r="J5" s="15"/>
    </row>
    <row r="6" spans="1:10" ht="11.25" x14ac:dyDescent="0.2">
      <c r="A6" s="54"/>
      <c r="B6" s="63"/>
      <c r="C6" s="54"/>
      <c r="D6" s="54"/>
      <c r="E6" s="125"/>
      <c r="F6" s="73"/>
      <c r="G6" s="15"/>
      <c r="H6" s="15"/>
      <c r="I6" s="15"/>
    </row>
    <row r="7" spans="1:10" ht="21.95" customHeight="1" x14ac:dyDescent="0.2">
      <c r="A7" s="49">
        <v>2</v>
      </c>
      <c r="B7" s="58" t="s">
        <v>14</v>
      </c>
      <c r="C7" s="65"/>
      <c r="D7" s="65"/>
      <c r="E7" s="126"/>
      <c r="F7" s="78">
        <f>SUM(F8:F22)</f>
        <v>0</v>
      </c>
      <c r="G7" s="15"/>
    </row>
    <row r="8" spans="1:10" ht="11.25" x14ac:dyDescent="0.2">
      <c r="A8" s="50"/>
      <c r="B8" s="59"/>
      <c r="C8" s="50"/>
      <c r="D8" s="50"/>
      <c r="E8" s="123"/>
      <c r="F8" s="70"/>
      <c r="G8" s="15"/>
      <c r="H8" s="15"/>
      <c r="I8" s="15"/>
    </row>
    <row r="9" spans="1:10" ht="51.4" customHeight="1" x14ac:dyDescent="0.2">
      <c r="A9" s="51" t="s">
        <v>41</v>
      </c>
      <c r="B9" s="60" t="s">
        <v>98</v>
      </c>
      <c r="C9" s="51" t="s">
        <v>105</v>
      </c>
      <c r="D9" s="51">
        <v>1</v>
      </c>
      <c r="E9" s="118"/>
      <c r="F9" s="71">
        <f>D9*E9</f>
        <v>0</v>
      </c>
      <c r="G9" s="15"/>
      <c r="H9" s="47" t="str">
        <f>IF(E9="","Vnesi ceno brez senčil!","")</f>
        <v>Vnesi ceno brez senčil!</v>
      </c>
      <c r="I9" s="86">
        <f>IF(E9="",1,"")</f>
        <v>1</v>
      </c>
      <c r="J9" s="15"/>
    </row>
    <row r="10" spans="1:10" ht="11.25" x14ac:dyDescent="0.2">
      <c r="A10" s="52"/>
      <c r="B10" s="61"/>
      <c r="C10" s="52"/>
      <c r="D10" s="52"/>
      <c r="E10" s="119"/>
      <c r="F10" s="72"/>
      <c r="G10" s="15"/>
      <c r="H10" s="15"/>
      <c r="I10" s="15"/>
    </row>
    <row r="11" spans="1:10" ht="51.4" customHeight="1" x14ac:dyDescent="0.2">
      <c r="A11" s="51" t="s">
        <v>42</v>
      </c>
      <c r="B11" s="60" t="s">
        <v>65</v>
      </c>
      <c r="C11" s="51" t="s">
        <v>105</v>
      </c>
      <c r="D11" s="51">
        <v>1</v>
      </c>
      <c r="E11" s="118"/>
      <c r="F11" s="71">
        <f>D11*E11</f>
        <v>0</v>
      </c>
      <c r="G11" s="15"/>
      <c r="H11" s="47" t="str">
        <f>IF(E11="","Vnesi ceno brez senčil!","")</f>
        <v>Vnesi ceno brez senčil!</v>
      </c>
      <c r="I11" s="86">
        <f>IF(E11="",1,"")</f>
        <v>1</v>
      </c>
      <c r="J11" s="15"/>
    </row>
    <row r="12" spans="1:10" ht="11.25" x14ac:dyDescent="0.2">
      <c r="A12" s="52"/>
      <c r="B12" s="61"/>
      <c r="C12" s="52"/>
      <c r="D12" s="52"/>
      <c r="E12" s="119"/>
      <c r="F12" s="72"/>
      <c r="G12" s="15"/>
      <c r="H12" s="15"/>
      <c r="I12" s="15"/>
    </row>
    <row r="13" spans="1:10" ht="51.4" customHeight="1" x14ac:dyDescent="0.2">
      <c r="A13" s="51" t="s">
        <v>43</v>
      </c>
      <c r="B13" s="60" t="s">
        <v>66</v>
      </c>
      <c r="C13" s="51" t="s">
        <v>105</v>
      </c>
      <c r="D13" s="51">
        <v>6</v>
      </c>
      <c r="E13" s="118"/>
      <c r="F13" s="71">
        <f>D13*E13</f>
        <v>0</v>
      </c>
      <c r="G13" s="15"/>
      <c r="H13" s="47" t="str">
        <f>IF(E13="","Vnesi ceno brez senčil!","")</f>
        <v>Vnesi ceno brez senčil!</v>
      </c>
      <c r="I13" s="86">
        <f>IF(E13="",1,"")</f>
        <v>1</v>
      </c>
      <c r="J13" s="15"/>
    </row>
    <row r="14" spans="1:10" ht="11.25" x14ac:dyDescent="0.2">
      <c r="A14" s="52"/>
      <c r="B14" s="61"/>
      <c r="C14" s="52"/>
      <c r="D14" s="52"/>
      <c r="E14" s="119"/>
      <c r="F14" s="72"/>
      <c r="G14" s="15"/>
      <c r="H14" s="15"/>
      <c r="I14" s="15"/>
    </row>
    <row r="15" spans="1:10" ht="51.4" customHeight="1" x14ac:dyDescent="0.2">
      <c r="A15" s="51" t="s">
        <v>44</v>
      </c>
      <c r="B15" s="60" t="s">
        <v>67</v>
      </c>
      <c r="C15" s="51" t="s">
        <v>105</v>
      </c>
      <c r="D15" s="51">
        <v>2</v>
      </c>
      <c r="E15" s="118"/>
      <c r="F15" s="71">
        <f>D15*E15</f>
        <v>0</v>
      </c>
      <c r="G15" s="15"/>
      <c r="H15" s="47" t="str">
        <f>IF(E15="","Vnesi ceno brez senčil!","")</f>
        <v>Vnesi ceno brez senčil!</v>
      </c>
      <c r="I15" s="86">
        <f>IF(E15="",1,"")</f>
        <v>1</v>
      </c>
      <c r="J15" s="15"/>
    </row>
    <row r="16" spans="1:10" ht="11.25" x14ac:dyDescent="0.2">
      <c r="A16" s="52"/>
      <c r="B16" s="61"/>
      <c r="C16" s="52"/>
      <c r="D16" s="52"/>
      <c r="E16" s="119"/>
      <c r="F16" s="72"/>
      <c r="G16" s="15"/>
      <c r="H16" s="15"/>
      <c r="I16" s="15"/>
    </row>
    <row r="17" spans="1:10" ht="51.4" customHeight="1" x14ac:dyDescent="0.2">
      <c r="A17" s="51" t="s">
        <v>45</v>
      </c>
      <c r="B17" s="60" t="s">
        <v>68</v>
      </c>
      <c r="C17" s="51" t="s">
        <v>105</v>
      </c>
      <c r="D17" s="51">
        <v>10</v>
      </c>
      <c r="E17" s="118"/>
      <c r="F17" s="71">
        <f>D17*E17</f>
        <v>0</v>
      </c>
      <c r="G17" s="15"/>
      <c r="H17" s="47" t="str">
        <f>IF(E17="","Vnesi ceno brez senčil!","")</f>
        <v>Vnesi ceno brez senčil!</v>
      </c>
      <c r="I17" s="86">
        <f>IF(E17="",1,"")</f>
        <v>1</v>
      </c>
      <c r="J17" s="15"/>
    </row>
    <row r="18" spans="1:10" ht="11.25" x14ac:dyDescent="0.2">
      <c r="A18" s="52"/>
      <c r="B18" s="61"/>
      <c r="C18" s="52"/>
      <c r="D18" s="52"/>
      <c r="E18" s="119"/>
      <c r="F18" s="72"/>
      <c r="G18" s="15"/>
      <c r="H18" s="15"/>
      <c r="I18" s="15"/>
    </row>
    <row r="19" spans="1:10" ht="51.4" customHeight="1" x14ac:dyDescent="0.2">
      <c r="A19" s="51" t="s">
        <v>46</v>
      </c>
      <c r="B19" s="60" t="s">
        <v>99</v>
      </c>
      <c r="C19" s="51" t="s">
        <v>105</v>
      </c>
      <c r="D19" s="51">
        <v>2</v>
      </c>
      <c r="E19" s="118"/>
      <c r="F19" s="71">
        <f>D19*E19</f>
        <v>0</v>
      </c>
      <c r="G19" s="15"/>
      <c r="H19" s="47" t="str">
        <f>IF(E19="","Vnesi ceno brez senčil!","")</f>
        <v>Vnesi ceno brez senčil!</v>
      </c>
      <c r="I19" s="86">
        <f>IF(E19="",1,"")</f>
        <v>1</v>
      </c>
      <c r="J19" s="15"/>
    </row>
    <row r="20" spans="1:10" ht="11.25" x14ac:dyDescent="0.2">
      <c r="A20" s="52"/>
      <c r="B20" s="61"/>
      <c r="C20" s="52"/>
      <c r="D20" s="52"/>
      <c r="E20" s="119"/>
      <c r="F20" s="72"/>
      <c r="G20" s="15"/>
      <c r="H20" s="15"/>
      <c r="I20" s="15"/>
    </row>
    <row r="21" spans="1:10" ht="15.95" customHeight="1" x14ac:dyDescent="0.2">
      <c r="A21" s="15"/>
      <c r="B21" s="62" t="s">
        <v>69</v>
      </c>
      <c r="C21" s="15"/>
      <c r="D21" s="15"/>
      <c r="E21" s="120"/>
      <c r="F21" s="15"/>
    </row>
    <row r="22" spans="1:10" x14ac:dyDescent="0.2">
      <c r="A22" s="11"/>
      <c r="B22" s="11"/>
      <c r="C22" s="11"/>
      <c r="D22" s="11"/>
      <c r="E22" s="121"/>
      <c r="F22" s="11"/>
    </row>
    <row r="23" spans="1:10" ht="21.95" customHeight="1" x14ac:dyDescent="0.2">
      <c r="A23" s="53">
        <v>3</v>
      </c>
      <c r="B23" s="57" t="s">
        <v>15</v>
      </c>
      <c r="C23" s="66"/>
      <c r="D23" s="66"/>
      <c r="E23" s="122"/>
      <c r="F23" s="79">
        <f>SUM(F24:F30)</f>
        <v>0</v>
      </c>
      <c r="G23" s="15"/>
    </row>
    <row r="24" spans="1:10" ht="11.25" x14ac:dyDescent="0.2">
      <c r="A24" s="50"/>
      <c r="B24" s="59"/>
      <c r="C24" s="50"/>
      <c r="D24" s="50"/>
      <c r="E24" s="123"/>
      <c r="F24" s="70"/>
      <c r="G24" s="15"/>
      <c r="H24" s="15"/>
      <c r="I24" s="15"/>
    </row>
    <row r="25" spans="1:10" ht="25.7" customHeight="1" x14ac:dyDescent="0.2">
      <c r="A25" s="51" t="s">
        <v>47</v>
      </c>
      <c r="B25" s="60" t="s">
        <v>70</v>
      </c>
      <c r="C25" s="51" t="s">
        <v>104</v>
      </c>
      <c r="D25" s="68">
        <v>95.94</v>
      </c>
      <c r="E25" s="118"/>
      <c r="F25" s="71">
        <f>D25*E25</f>
        <v>0</v>
      </c>
      <c r="G25" s="15"/>
      <c r="H25" s="47" t="str">
        <f>IF(E25="","Vnesi ceno!","")</f>
        <v>Vnesi ceno!</v>
      </c>
      <c r="I25" s="86">
        <f>IF(E25="",1,"")</f>
        <v>1</v>
      </c>
      <c r="J25" s="15"/>
    </row>
    <row r="26" spans="1:10" ht="11.25" x14ac:dyDescent="0.2">
      <c r="A26" s="52"/>
      <c r="B26" s="61"/>
      <c r="C26" s="52"/>
      <c r="D26" s="52"/>
      <c r="E26" s="119"/>
      <c r="F26" s="72"/>
      <c r="G26" s="15"/>
      <c r="H26" s="15"/>
      <c r="I26" s="15"/>
    </row>
    <row r="27" spans="1:10" ht="15.95" customHeight="1" x14ac:dyDescent="0.2">
      <c r="A27" s="15"/>
      <c r="B27" s="62" t="s">
        <v>71</v>
      </c>
      <c r="C27" s="15"/>
      <c r="D27" s="15"/>
      <c r="E27" s="120"/>
      <c r="F27" s="15"/>
    </row>
    <row r="28" spans="1:10" x14ac:dyDescent="0.2">
      <c r="B28" s="15"/>
      <c r="E28" s="124"/>
    </row>
    <row r="29" spans="1:10" ht="15.95" customHeight="1" x14ac:dyDescent="0.2">
      <c r="A29" s="15"/>
      <c r="B29" s="62" t="s">
        <v>121</v>
      </c>
      <c r="C29" s="15"/>
      <c r="E29" s="124"/>
    </row>
    <row r="30" spans="1:10" x14ac:dyDescent="0.2">
      <c r="A30" s="11"/>
      <c r="B30" s="11"/>
      <c r="C30" s="11"/>
      <c r="D30" s="11"/>
      <c r="E30" s="121"/>
      <c r="F30" s="11"/>
    </row>
    <row r="31" spans="1:10" ht="21.95" customHeight="1" x14ac:dyDescent="0.2">
      <c r="A31" s="53">
        <v>4</v>
      </c>
      <c r="B31" s="57" t="s">
        <v>16</v>
      </c>
      <c r="C31" s="66"/>
      <c r="D31" s="66"/>
      <c r="E31" s="122"/>
      <c r="F31" s="79">
        <f>SUM(F32:F48)</f>
        <v>0</v>
      </c>
      <c r="G31" s="15"/>
    </row>
    <row r="32" spans="1:10" ht="11.25" x14ac:dyDescent="0.2">
      <c r="A32" s="50"/>
      <c r="B32" s="59"/>
      <c r="C32" s="50"/>
      <c r="D32" s="50"/>
      <c r="E32" s="123"/>
      <c r="F32" s="70"/>
      <c r="G32" s="15"/>
      <c r="H32" s="15"/>
      <c r="I32" s="15"/>
    </row>
    <row r="33" spans="1:10" ht="15.2" customHeight="1" x14ac:dyDescent="0.2">
      <c r="A33" s="51" t="s">
        <v>48</v>
      </c>
      <c r="B33" s="60" t="s">
        <v>120</v>
      </c>
      <c r="C33" s="51" t="s">
        <v>104</v>
      </c>
      <c r="D33" s="68">
        <v>83.4</v>
      </c>
      <c r="E33" s="118"/>
      <c r="F33" s="71">
        <f>D33*E33</f>
        <v>0</v>
      </c>
      <c r="G33" s="15"/>
      <c r="H33" s="47" t="str">
        <f>IF(E33="","Vnesi ceno!","")</f>
        <v>Vnesi ceno!</v>
      </c>
      <c r="I33" s="86">
        <f>IF(E33="",1,"")</f>
        <v>1</v>
      </c>
      <c r="J33" s="15"/>
    </row>
    <row r="34" spans="1:10" ht="11.25" x14ac:dyDescent="0.2">
      <c r="A34" s="52"/>
      <c r="B34" s="61"/>
      <c r="C34" s="52"/>
      <c r="D34" s="52"/>
      <c r="E34" s="119"/>
      <c r="F34" s="72"/>
      <c r="G34" s="15"/>
      <c r="H34" s="15"/>
      <c r="I34" s="15"/>
    </row>
    <row r="35" spans="1:10" ht="15.2" customHeight="1" x14ac:dyDescent="0.2">
      <c r="A35" s="51" t="s">
        <v>49</v>
      </c>
      <c r="B35" s="60" t="s">
        <v>72</v>
      </c>
      <c r="C35" s="51" t="s">
        <v>104</v>
      </c>
      <c r="D35" s="68">
        <v>22.4</v>
      </c>
      <c r="E35" s="118"/>
      <c r="F35" s="71">
        <f>D35*E35</f>
        <v>0</v>
      </c>
      <c r="G35" s="15"/>
      <c r="H35" s="47" t="str">
        <f>IF(E35="","Vnesi ceno!","")</f>
        <v>Vnesi ceno!</v>
      </c>
      <c r="I35" s="86">
        <f>IF(E35="",1,"")</f>
        <v>1</v>
      </c>
      <c r="J35" s="15"/>
    </row>
    <row r="36" spans="1:10" ht="11.25" x14ac:dyDescent="0.2">
      <c r="A36" s="52"/>
      <c r="B36" s="61"/>
      <c r="C36" s="52"/>
      <c r="D36" s="52"/>
      <c r="E36" s="119"/>
      <c r="F36" s="72"/>
      <c r="G36" s="15"/>
      <c r="H36" s="15"/>
      <c r="I36" s="15"/>
    </row>
    <row r="37" spans="1:10" ht="15.2" customHeight="1" x14ac:dyDescent="0.2">
      <c r="A37" s="51" t="s">
        <v>50</v>
      </c>
      <c r="B37" s="60" t="s">
        <v>73</v>
      </c>
      <c r="C37" s="51" t="s">
        <v>105</v>
      </c>
      <c r="D37" s="51">
        <v>22</v>
      </c>
      <c r="E37" s="118"/>
      <c r="F37" s="71">
        <f>D37*E37</f>
        <v>0</v>
      </c>
      <c r="G37" s="15"/>
      <c r="H37" s="47" t="str">
        <f>IF(E37="","Vnesi ceno!","")</f>
        <v>Vnesi ceno!</v>
      </c>
      <c r="I37" s="86">
        <f>IF(E37="",1,"")</f>
        <v>1</v>
      </c>
      <c r="J37" s="15"/>
    </row>
    <row r="38" spans="1:10" ht="11.25" x14ac:dyDescent="0.2">
      <c r="A38" s="52"/>
      <c r="B38" s="61"/>
      <c r="C38" s="52"/>
      <c r="D38" s="52"/>
      <c r="E38" s="119"/>
      <c r="F38" s="72"/>
      <c r="G38" s="15"/>
      <c r="H38" s="15"/>
      <c r="I38" s="15"/>
    </row>
    <row r="39" spans="1:10" ht="15.2" customHeight="1" x14ac:dyDescent="0.2">
      <c r="A39" s="51" t="s">
        <v>51</v>
      </c>
      <c r="B39" s="60" t="s">
        <v>74</v>
      </c>
      <c r="C39" s="51" t="s">
        <v>104</v>
      </c>
      <c r="D39" s="68">
        <v>22.4</v>
      </c>
      <c r="E39" s="118"/>
      <c r="F39" s="71">
        <f>D39*E39</f>
        <v>0</v>
      </c>
      <c r="G39" s="15"/>
      <c r="H39" s="47" t="str">
        <f>IF(E39="","Vnesi ceno!","")</f>
        <v>Vnesi ceno!</v>
      </c>
      <c r="I39" s="86">
        <f>IF(E39="",1,"")</f>
        <v>1</v>
      </c>
      <c r="J39" s="15"/>
    </row>
    <row r="40" spans="1:10" ht="11.25" x14ac:dyDescent="0.2">
      <c r="A40" s="52"/>
      <c r="B40" s="61"/>
      <c r="C40" s="52"/>
      <c r="D40" s="52"/>
      <c r="E40" s="119"/>
      <c r="F40" s="72"/>
      <c r="G40" s="15"/>
      <c r="H40" s="15"/>
      <c r="I40" s="15"/>
    </row>
    <row r="41" spans="1:10" ht="15.2" customHeight="1" x14ac:dyDescent="0.2">
      <c r="A41" s="51" t="s">
        <v>52</v>
      </c>
      <c r="B41" s="60" t="s">
        <v>75</v>
      </c>
      <c r="C41" s="51" t="s">
        <v>105</v>
      </c>
      <c r="D41" s="51">
        <v>22</v>
      </c>
      <c r="E41" s="118"/>
      <c r="F41" s="71">
        <f>D41*E41</f>
        <v>0</v>
      </c>
      <c r="G41" s="15"/>
      <c r="H41" s="47" t="str">
        <f>IF(E41="","Vnesi ceno!","")</f>
        <v>Vnesi ceno!</v>
      </c>
      <c r="I41" s="86">
        <f>IF(E41="",1,"")</f>
        <v>1</v>
      </c>
      <c r="J41" s="15"/>
    </row>
    <row r="42" spans="1:10" ht="11.25" x14ac:dyDescent="0.2">
      <c r="A42" s="52"/>
      <c r="B42" s="61"/>
      <c r="C42" s="52"/>
      <c r="D42" s="52"/>
      <c r="E42" s="119"/>
      <c r="F42" s="72"/>
      <c r="G42" s="15"/>
      <c r="H42" s="15"/>
      <c r="I42" s="15"/>
    </row>
    <row r="43" spans="1:10" ht="15.2" customHeight="1" x14ac:dyDescent="0.2">
      <c r="A43" s="51" t="s">
        <v>53</v>
      </c>
      <c r="B43" s="60" t="s">
        <v>76</v>
      </c>
      <c r="C43" s="51" t="s">
        <v>106</v>
      </c>
      <c r="D43" s="68">
        <v>25.457000000000001</v>
      </c>
      <c r="E43" s="118"/>
      <c r="F43" s="71">
        <f>D43*E43</f>
        <v>0</v>
      </c>
      <c r="G43" s="15"/>
      <c r="H43" s="47" t="str">
        <f>IF(E43="","Vnesi ceno!","")</f>
        <v>Vnesi ceno!</v>
      </c>
      <c r="I43" s="86">
        <f>IF(E43="",1,"")</f>
        <v>1</v>
      </c>
      <c r="J43" s="15"/>
    </row>
    <row r="44" spans="1:10" ht="11.25" x14ac:dyDescent="0.2">
      <c r="A44" s="52"/>
      <c r="B44" s="61"/>
      <c r="C44" s="52"/>
      <c r="D44" s="52"/>
      <c r="E44" s="119"/>
      <c r="F44" s="72"/>
      <c r="G44" s="15"/>
      <c r="H44" s="15"/>
      <c r="I44" s="15"/>
    </row>
    <row r="45" spans="1:10" ht="15.2" customHeight="1" x14ac:dyDescent="0.2">
      <c r="A45" s="51" t="s">
        <v>54</v>
      </c>
      <c r="B45" s="60" t="s">
        <v>79</v>
      </c>
      <c r="C45" s="51" t="s">
        <v>105</v>
      </c>
      <c r="D45" s="51">
        <v>22</v>
      </c>
      <c r="E45" s="118"/>
      <c r="F45" s="71">
        <f>D45*E45</f>
        <v>0</v>
      </c>
      <c r="G45" s="15"/>
      <c r="H45" s="47" t="str">
        <f>IF(E45="","Vnesi ceno!","")</f>
        <v>Vnesi ceno!</v>
      </c>
      <c r="I45" s="86">
        <f>IF(E45="",1,"")</f>
        <v>1</v>
      </c>
      <c r="J45" s="15"/>
    </row>
    <row r="46" spans="1:10" ht="11.25" x14ac:dyDescent="0.2">
      <c r="A46" s="52"/>
      <c r="B46" s="61"/>
      <c r="C46" s="52"/>
      <c r="D46" s="52"/>
      <c r="E46" s="119"/>
      <c r="F46" s="72"/>
      <c r="G46" s="15"/>
      <c r="H46" s="15"/>
      <c r="I46" s="15"/>
    </row>
    <row r="47" spans="1:10" ht="15.2" customHeight="1" x14ac:dyDescent="0.2">
      <c r="A47" s="51" t="s">
        <v>55</v>
      </c>
      <c r="B47" s="60" t="s">
        <v>87</v>
      </c>
      <c r="C47" s="51" t="s">
        <v>105</v>
      </c>
      <c r="D47" s="51">
        <v>3</v>
      </c>
      <c r="E47" s="118"/>
      <c r="F47" s="71">
        <f>D47*E47</f>
        <v>0</v>
      </c>
      <c r="G47" s="15"/>
      <c r="H47" s="47" t="str">
        <f>IF(E47="","Vnesi ceno!","")</f>
        <v>Vnesi ceno!</v>
      </c>
      <c r="I47" s="86">
        <f>IF(E47="",1,"")</f>
        <v>1</v>
      </c>
      <c r="J47" s="15"/>
    </row>
    <row r="48" spans="1:10" ht="11.25" x14ac:dyDescent="0.2">
      <c r="A48" s="54"/>
      <c r="B48" s="63"/>
      <c r="C48" s="54"/>
      <c r="D48" s="54"/>
      <c r="E48" s="73"/>
      <c r="F48" s="73"/>
      <c r="G48" s="15"/>
      <c r="H48" s="15"/>
      <c r="I48" s="15"/>
    </row>
    <row r="49" spans="1:10" ht="21.95" customHeight="1" x14ac:dyDescent="0.2">
      <c r="A49" s="56"/>
      <c r="B49" s="64" t="s">
        <v>100</v>
      </c>
      <c r="C49" s="67"/>
      <c r="D49" s="67"/>
      <c r="E49" s="74"/>
      <c r="F49" s="80">
        <f>F3+F7+F23+F31</f>
        <v>0</v>
      </c>
      <c r="G49" s="15"/>
      <c r="I49" s="15"/>
    </row>
    <row r="50" spans="1:10" ht="15.95" customHeight="1" x14ac:dyDescent="0.2">
      <c r="A50" s="10"/>
      <c r="B50" s="10"/>
      <c r="C50" s="10"/>
      <c r="D50" s="10"/>
      <c r="E50" s="85"/>
      <c r="F50" s="85">
        <f>IF(I50&gt;0,I50,"")</f>
        <v>16</v>
      </c>
      <c r="G50" s="15"/>
      <c r="H50" s="15"/>
      <c r="I50" s="87">
        <f>SUM(I4:I49)</f>
        <v>16</v>
      </c>
      <c r="J50" s="15"/>
    </row>
    <row r="51" spans="1:10" ht="12" x14ac:dyDescent="0.2">
      <c r="B51" s="95" t="s">
        <v>133</v>
      </c>
      <c r="E51" s="15"/>
      <c r="F51" s="15"/>
      <c r="I51" s="15"/>
    </row>
    <row r="52" spans="1:10" ht="12" x14ac:dyDescent="0.2">
      <c r="B52" s="117" t="s">
        <v>123</v>
      </c>
      <c r="C52" s="117"/>
      <c r="D52" s="117"/>
      <c r="E52" s="117"/>
      <c r="F52" s="117"/>
    </row>
    <row r="54" spans="1:10" ht="12.75" x14ac:dyDescent="0.2">
      <c r="B54" s="115" t="s">
        <v>132</v>
      </c>
    </row>
  </sheetData>
  <sheetProtection algorithmName="SHA-512" hashValue="RA46FQ0xSO5LAp01LBoA6QKooQ3NtIiOOKFiJg4Jbms0cXAVet8uUKDu+kEA0j/I+YCnZTcNCG+rAuxaywabbw==" saltValue="Scx14AQarwtFDqFuCqCxnw==" spinCount="100000" sheet="1" objects="1" scenarios="1"/>
  <mergeCells count="1">
    <mergeCell ref="B52:F5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9" workbookViewId="0">
      <selection activeCell="F47" sqref="F47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5" width="7.140625" customWidth="1"/>
    <col min="8" max="8" width="18.85546875" customWidth="1"/>
  </cols>
  <sheetData>
    <row r="1" spans="1:10" ht="34.700000000000003" customHeight="1" x14ac:dyDescent="0.2">
      <c r="A1" s="89" t="s">
        <v>117</v>
      </c>
      <c r="B1" s="57"/>
      <c r="C1" s="57"/>
      <c r="D1" s="57"/>
      <c r="E1" s="21"/>
      <c r="F1" s="21"/>
      <c r="G1" s="15"/>
    </row>
    <row r="2" spans="1:10" ht="15.2" customHeight="1" x14ac:dyDescent="0.2">
      <c r="A2" s="48" t="s">
        <v>39</v>
      </c>
      <c r="B2" s="48" t="s">
        <v>63</v>
      </c>
      <c r="C2" s="48" t="s">
        <v>103</v>
      </c>
      <c r="D2" s="48" t="s">
        <v>107</v>
      </c>
      <c r="E2" s="69" t="s">
        <v>108</v>
      </c>
      <c r="F2" s="69" t="s">
        <v>109</v>
      </c>
      <c r="G2" s="15"/>
    </row>
    <row r="3" spans="1:10" ht="21.95" customHeight="1" x14ac:dyDescent="0.2">
      <c r="A3" s="49">
        <v>1</v>
      </c>
      <c r="B3" s="58" t="s">
        <v>13</v>
      </c>
      <c r="C3" s="65"/>
      <c r="D3" s="65"/>
      <c r="E3" s="74" t="str">
        <f>IF(F3=0,"/","")</f>
        <v>/</v>
      </c>
      <c r="F3" s="78">
        <f>SUM(F4:F6)</f>
        <v>0</v>
      </c>
      <c r="G3" s="15"/>
    </row>
    <row r="4" spans="1:10" ht="11.25" x14ac:dyDescent="0.2">
      <c r="A4" s="50"/>
      <c r="B4" s="59"/>
      <c r="C4" s="50"/>
      <c r="D4" s="50"/>
      <c r="E4" s="76"/>
      <c r="F4" s="70"/>
      <c r="G4" s="15"/>
      <c r="H4" s="15"/>
      <c r="I4" s="15"/>
    </row>
    <row r="5" spans="1:10" ht="15.2" customHeight="1" x14ac:dyDescent="0.2">
      <c r="A5" s="51" t="s">
        <v>40</v>
      </c>
      <c r="B5" s="60" t="s">
        <v>64</v>
      </c>
      <c r="C5" s="51" t="s">
        <v>104</v>
      </c>
      <c r="D5" s="68">
        <v>95.7</v>
      </c>
      <c r="E5" s="118"/>
      <c r="F5" s="71">
        <f>D5*E5</f>
        <v>0</v>
      </c>
      <c r="G5" s="15"/>
      <c r="H5" s="47" t="str">
        <f>IF(E5="","Vnesi ceno!","")</f>
        <v>Vnesi ceno!</v>
      </c>
      <c r="I5" s="86">
        <f>IF(E5="",1,"")</f>
        <v>1</v>
      </c>
      <c r="J5" s="15"/>
    </row>
    <row r="6" spans="1:10" ht="11.25" x14ac:dyDescent="0.2">
      <c r="A6" s="54"/>
      <c r="B6" s="63"/>
      <c r="C6" s="54"/>
      <c r="D6" s="54"/>
      <c r="E6" s="125"/>
      <c r="F6" s="73"/>
      <c r="G6" s="15"/>
      <c r="H6" s="15"/>
      <c r="I6" s="15"/>
    </row>
    <row r="7" spans="1:10" ht="21.95" customHeight="1" x14ac:dyDescent="0.2">
      <c r="A7" s="49">
        <v>2</v>
      </c>
      <c r="B7" s="58" t="s">
        <v>14</v>
      </c>
      <c r="C7" s="65"/>
      <c r="D7" s="65"/>
      <c r="E7" s="126"/>
      <c r="F7" s="78">
        <f>SUM(F8:F20)</f>
        <v>0</v>
      </c>
      <c r="G7" s="15"/>
    </row>
    <row r="8" spans="1:10" ht="11.25" x14ac:dyDescent="0.2">
      <c r="A8" s="50"/>
      <c r="B8" s="59"/>
      <c r="C8" s="50"/>
      <c r="D8" s="50"/>
      <c r="E8" s="123"/>
      <c r="F8" s="70"/>
      <c r="G8" s="15"/>
      <c r="H8" s="15"/>
      <c r="I8" s="15"/>
    </row>
    <row r="9" spans="1:10" ht="51.4" customHeight="1" x14ac:dyDescent="0.2">
      <c r="A9" s="51" t="s">
        <v>41</v>
      </c>
      <c r="B9" s="60" t="s">
        <v>101</v>
      </c>
      <c r="C9" s="51" t="s">
        <v>105</v>
      </c>
      <c r="D9" s="51">
        <v>1</v>
      </c>
      <c r="E9" s="118"/>
      <c r="F9" s="71">
        <f>D9*E9</f>
        <v>0</v>
      </c>
      <c r="G9" s="15"/>
      <c r="H9" s="47" t="str">
        <f>IF(E9="","Vnesi ceno brez senčil!","")</f>
        <v>Vnesi ceno brez senčil!</v>
      </c>
      <c r="I9" s="86">
        <f>IF(E9="",1,"")</f>
        <v>1</v>
      </c>
      <c r="J9" s="15"/>
    </row>
    <row r="10" spans="1:10" ht="11.25" x14ac:dyDescent="0.2">
      <c r="A10" s="52"/>
      <c r="B10" s="61"/>
      <c r="C10" s="52"/>
      <c r="D10" s="52"/>
      <c r="E10" s="119"/>
      <c r="F10" s="72"/>
      <c r="G10" s="15"/>
      <c r="H10" s="15"/>
      <c r="I10" s="15"/>
    </row>
    <row r="11" spans="1:10" ht="51.4" customHeight="1" x14ac:dyDescent="0.2">
      <c r="A11" s="51" t="s">
        <v>42</v>
      </c>
      <c r="B11" s="60" t="s">
        <v>98</v>
      </c>
      <c r="C11" s="51" t="s">
        <v>105</v>
      </c>
      <c r="D11" s="51">
        <v>1</v>
      </c>
      <c r="E11" s="118"/>
      <c r="F11" s="71">
        <f>D11*E11</f>
        <v>0</v>
      </c>
      <c r="G11" s="15"/>
      <c r="H11" s="47" t="str">
        <f>IF(E11="","Vnesi ceno brez senčil!","")</f>
        <v>Vnesi ceno brez senčil!</v>
      </c>
      <c r="I11" s="86">
        <f>IF(E11="",1,"")</f>
        <v>1</v>
      </c>
      <c r="J11" s="15"/>
    </row>
    <row r="12" spans="1:10" ht="11.25" x14ac:dyDescent="0.2">
      <c r="A12" s="52"/>
      <c r="B12" s="61"/>
      <c r="C12" s="52"/>
      <c r="D12" s="52"/>
      <c r="E12" s="119"/>
      <c r="F12" s="72"/>
      <c r="G12" s="15"/>
      <c r="H12" s="15"/>
      <c r="I12" s="15"/>
    </row>
    <row r="13" spans="1:10" ht="51.4" customHeight="1" x14ac:dyDescent="0.2">
      <c r="A13" s="51" t="s">
        <v>43</v>
      </c>
      <c r="B13" s="60" t="s">
        <v>66</v>
      </c>
      <c r="C13" s="51" t="s">
        <v>105</v>
      </c>
      <c r="D13" s="51">
        <v>6</v>
      </c>
      <c r="E13" s="118"/>
      <c r="F13" s="71">
        <f>D13*E13</f>
        <v>0</v>
      </c>
      <c r="G13" s="15"/>
      <c r="H13" s="47" t="str">
        <f>IF(E13="","Vnesi ceno brez senčil!","")</f>
        <v>Vnesi ceno brez senčil!</v>
      </c>
      <c r="I13" s="86">
        <f>IF(E13="",1,"")</f>
        <v>1</v>
      </c>
      <c r="J13" s="15"/>
    </row>
    <row r="14" spans="1:10" ht="11.25" x14ac:dyDescent="0.2">
      <c r="A14" s="52"/>
      <c r="B14" s="61"/>
      <c r="C14" s="52"/>
      <c r="D14" s="52"/>
      <c r="E14" s="119"/>
      <c r="F14" s="72"/>
      <c r="G14" s="15"/>
      <c r="H14" s="15"/>
      <c r="I14" s="15"/>
    </row>
    <row r="15" spans="1:10" ht="51.4" customHeight="1" x14ac:dyDescent="0.2">
      <c r="A15" s="51" t="s">
        <v>44</v>
      </c>
      <c r="B15" s="60" t="s">
        <v>67</v>
      </c>
      <c r="C15" s="51" t="s">
        <v>105</v>
      </c>
      <c r="D15" s="51">
        <v>3</v>
      </c>
      <c r="E15" s="118"/>
      <c r="F15" s="71">
        <f>D15*E15</f>
        <v>0</v>
      </c>
      <c r="G15" s="15"/>
      <c r="H15" s="47" t="str">
        <f>IF(E15="","Vnesi ceno brez senčil!","")</f>
        <v>Vnesi ceno brez senčil!</v>
      </c>
      <c r="I15" s="86">
        <f>IF(E15="",1,"")</f>
        <v>1</v>
      </c>
      <c r="J15" s="15"/>
    </row>
    <row r="16" spans="1:10" ht="11.25" x14ac:dyDescent="0.2">
      <c r="A16" s="52"/>
      <c r="B16" s="61"/>
      <c r="C16" s="52"/>
      <c r="D16" s="52"/>
      <c r="E16" s="119"/>
      <c r="F16" s="72"/>
      <c r="G16" s="15"/>
      <c r="H16" s="15"/>
      <c r="I16" s="15"/>
    </row>
    <row r="17" spans="1:10" ht="51.4" customHeight="1" x14ac:dyDescent="0.2">
      <c r="A17" s="51" t="s">
        <v>45</v>
      </c>
      <c r="B17" s="60" t="s">
        <v>68</v>
      </c>
      <c r="C17" s="51" t="s">
        <v>105</v>
      </c>
      <c r="D17" s="51">
        <v>11</v>
      </c>
      <c r="E17" s="118"/>
      <c r="F17" s="71">
        <f>D17*E17</f>
        <v>0</v>
      </c>
      <c r="G17" s="15"/>
      <c r="H17" s="47" t="str">
        <f>IF(E17="","Vnesi ceno brez senčil!","")</f>
        <v>Vnesi ceno brez senčil!</v>
      </c>
      <c r="I17" s="86">
        <f>IF(E17="",1,"")</f>
        <v>1</v>
      </c>
      <c r="J17" s="15"/>
    </row>
    <row r="18" spans="1:10" ht="11.25" x14ac:dyDescent="0.2">
      <c r="A18" s="52"/>
      <c r="B18" s="61"/>
      <c r="C18" s="52"/>
      <c r="D18" s="52"/>
      <c r="E18" s="119"/>
      <c r="F18" s="72"/>
      <c r="G18" s="15"/>
      <c r="H18" s="15"/>
      <c r="I18" s="15"/>
    </row>
    <row r="19" spans="1:10" ht="15.95" customHeight="1" x14ac:dyDescent="0.2">
      <c r="A19" s="15"/>
      <c r="B19" s="62" t="s">
        <v>69</v>
      </c>
      <c r="C19" s="15"/>
      <c r="D19" s="15"/>
      <c r="E19" s="120"/>
      <c r="F19" s="15"/>
    </row>
    <row r="20" spans="1:10" x14ac:dyDescent="0.2">
      <c r="A20" s="11"/>
      <c r="B20" s="11"/>
      <c r="C20" s="11"/>
      <c r="D20" s="11"/>
      <c r="E20" s="121"/>
      <c r="F20" s="11"/>
    </row>
    <row r="21" spans="1:10" ht="21.95" customHeight="1" x14ac:dyDescent="0.2">
      <c r="A21" s="53">
        <v>3</v>
      </c>
      <c r="B21" s="57" t="s">
        <v>15</v>
      </c>
      <c r="C21" s="66"/>
      <c r="D21" s="66"/>
      <c r="E21" s="122"/>
      <c r="F21" s="79">
        <f>SUM(F22:F28)</f>
        <v>0</v>
      </c>
      <c r="G21" s="15"/>
    </row>
    <row r="22" spans="1:10" ht="11.25" x14ac:dyDescent="0.2">
      <c r="A22" s="50"/>
      <c r="B22" s="59"/>
      <c r="C22" s="50"/>
      <c r="D22" s="50"/>
      <c r="E22" s="123"/>
      <c r="F22" s="70"/>
      <c r="G22" s="15"/>
      <c r="H22" s="15"/>
      <c r="I22" s="15"/>
    </row>
    <row r="23" spans="1:10" ht="25.7" customHeight="1" x14ac:dyDescent="0.2">
      <c r="A23" s="51" t="s">
        <v>47</v>
      </c>
      <c r="B23" s="60" t="s">
        <v>70</v>
      </c>
      <c r="C23" s="51" t="s">
        <v>104</v>
      </c>
      <c r="D23" s="68">
        <v>95.7</v>
      </c>
      <c r="E23" s="118"/>
      <c r="F23" s="71">
        <f>D23*E23</f>
        <v>0</v>
      </c>
      <c r="G23" s="15"/>
      <c r="H23" s="47" t="str">
        <f>IF(E23="","Vnesi ceno!","")</f>
        <v>Vnesi ceno!</v>
      </c>
      <c r="I23" s="86">
        <f>IF(E23="",1,"")</f>
        <v>1</v>
      </c>
      <c r="J23" s="15"/>
    </row>
    <row r="24" spans="1:10" ht="11.25" x14ac:dyDescent="0.2">
      <c r="A24" s="52"/>
      <c r="B24" s="61"/>
      <c r="C24" s="52"/>
      <c r="D24" s="52"/>
      <c r="E24" s="119"/>
      <c r="F24" s="72"/>
      <c r="G24" s="15"/>
      <c r="H24" s="15"/>
      <c r="I24" s="15"/>
    </row>
    <row r="25" spans="1:10" ht="15.95" customHeight="1" x14ac:dyDescent="0.2">
      <c r="A25" s="15"/>
      <c r="B25" s="62" t="s">
        <v>71</v>
      </c>
      <c r="C25" s="15"/>
      <c r="D25" s="15"/>
      <c r="E25" s="120"/>
      <c r="F25" s="15"/>
    </row>
    <row r="26" spans="1:10" x14ac:dyDescent="0.2">
      <c r="B26" s="15"/>
      <c r="E26" s="124"/>
    </row>
    <row r="27" spans="1:10" ht="15.95" customHeight="1" x14ac:dyDescent="0.2">
      <c r="A27" s="15"/>
      <c r="B27" s="93" t="s">
        <v>121</v>
      </c>
      <c r="C27" s="15"/>
      <c r="E27" s="124"/>
    </row>
    <row r="28" spans="1:10" x14ac:dyDescent="0.2">
      <c r="A28" s="11"/>
      <c r="B28" s="11"/>
      <c r="C28" s="11"/>
      <c r="D28" s="11"/>
      <c r="E28" s="121"/>
      <c r="F28" s="11"/>
    </row>
    <row r="29" spans="1:10" ht="21.95" customHeight="1" x14ac:dyDescent="0.2">
      <c r="A29" s="53">
        <v>4</v>
      </c>
      <c r="B29" s="57" t="s">
        <v>16</v>
      </c>
      <c r="C29" s="66"/>
      <c r="D29" s="66"/>
      <c r="E29" s="122"/>
      <c r="F29" s="79">
        <f>SUM(F30:F46)</f>
        <v>0</v>
      </c>
      <c r="G29" s="15"/>
    </row>
    <row r="30" spans="1:10" ht="11.25" x14ac:dyDescent="0.2">
      <c r="A30" s="50"/>
      <c r="B30" s="59"/>
      <c r="C30" s="50"/>
      <c r="D30" s="50"/>
      <c r="E30" s="123"/>
      <c r="F30" s="70"/>
      <c r="G30" s="15"/>
      <c r="H30" s="15"/>
      <c r="I30" s="15"/>
    </row>
    <row r="31" spans="1:10" ht="15.2" customHeight="1" x14ac:dyDescent="0.2">
      <c r="A31" s="51" t="s">
        <v>48</v>
      </c>
      <c r="B31" s="60" t="s">
        <v>120</v>
      </c>
      <c r="C31" s="51" t="s">
        <v>104</v>
      </c>
      <c r="D31" s="68">
        <v>88.2</v>
      </c>
      <c r="E31" s="118"/>
      <c r="F31" s="71">
        <f>D31*E31</f>
        <v>0</v>
      </c>
      <c r="G31" s="15"/>
      <c r="H31" s="47" t="str">
        <f>IF(E31="","Vnesi ceno!","")</f>
        <v>Vnesi ceno!</v>
      </c>
      <c r="I31" s="86">
        <f>IF(E31="",1,"")</f>
        <v>1</v>
      </c>
      <c r="J31" s="15"/>
    </row>
    <row r="32" spans="1:10" ht="11.25" x14ac:dyDescent="0.2">
      <c r="A32" s="52"/>
      <c r="B32" s="61"/>
      <c r="C32" s="52"/>
      <c r="D32" s="52"/>
      <c r="E32" s="119"/>
      <c r="F32" s="72"/>
      <c r="G32" s="15"/>
      <c r="H32" s="15"/>
      <c r="I32" s="15"/>
    </row>
    <row r="33" spans="1:10" ht="15.2" customHeight="1" x14ac:dyDescent="0.2">
      <c r="A33" s="51" t="s">
        <v>49</v>
      </c>
      <c r="B33" s="60" t="s">
        <v>72</v>
      </c>
      <c r="C33" s="51" t="s">
        <v>104</v>
      </c>
      <c r="D33" s="68">
        <v>21.9</v>
      </c>
      <c r="E33" s="118"/>
      <c r="F33" s="71">
        <f>D33*E33</f>
        <v>0</v>
      </c>
      <c r="G33" s="15"/>
      <c r="H33" s="47" t="str">
        <f>IF(E33="","Vnesi ceno!","")</f>
        <v>Vnesi ceno!</v>
      </c>
      <c r="I33" s="86">
        <f>IF(E33="",1,"")</f>
        <v>1</v>
      </c>
      <c r="J33" s="15"/>
    </row>
    <row r="34" spans="1:10" ht="11.25" x14ac:dyDescent="0.2">
      <c r="A34" s="52"/>
      <c r="B34" s="61"/>
      <c r="C34" s="52"/>
      <c r="D34" s="52"/>
      <c r="E34" s="119"/>
      <c r="F34" s="72"/>
      <c r="G34" s="15"/>
      <c r="H34" s="15"/>
      <c r="I34" s="15"/>
    </row>
    <row r="35" spans="1:10" ht="15.2" customHeight="1" x14ac:dyDescent="0.2">
      <c r="A35" s="51" t="s">
        <v>50</v>
      </c>
      <c r="B35" s="60" t="s">
        <v>73</v>
      </c>
      <c r="C35" s="51" t="s">
        <v>105</v>
      </c>
      <c r="D35" s="51">
        <v>22</v>
      </c>
      <c r="E35" s="118"/>
      <c r="F35" s="71">
        <f>D35*E35</f>
        <v>0</v>
      </c>
      <c r="G35" s="15"/>
      <c r="H35" s="47" t="str">
        <f>IF(E35="","Vnesi ceno!","")</f>
        <v>Vnesi ceno!</v>
      </c>
      <c r="I35" s="86">
        <f>IF(E35="",1,"")</f>
        <v>1</v>
      </c>
      <c r="J35" s="15"/>
    </row>
    <row r="36" spans="1:10" ht="11.25" x14ac:dyDescent="0.2">
      <c r="A36" s="52"/>
      <c r="B36" s="61"/>
      <c r="C36" s="52"/>
      <c r="D36" s="52"/>
      <c r="E36" s="119"/>
      <c r="F36" s="72"/>
      <c r="G36" s="15"/>
      <c r="H36" s="15"/>
      <c r="I36" s="15"/>
    </row>
    <row r="37" spans="1:10" ht="15.2" customHeight="1" x14ac:dyDescent="0.2">
      <c r="A37" s="51" t="s">
        <v>51</v>
      </c>
      <c r="B37" s="60" t="s">
        <v>122</v>
      </c>
      <c r="C37" s="51" t="s">
        <v>104</v>
      </c>
      <c r="D37" s="68">
        <v>21.9</v>
      </c>
      <c r="E37" s="118"/>
      <c r="F37" s="71">
        <f>D37*E37</f>
        <v>0</v>
      </c>
      <c r="G37" s="15"/>
      <c r="H37" s="47" t="str">
        <f>IF(E37="","Vnesi ceno!","")</f>
        <v>Vnesi ceno!</v>
      </c>
      <c r="I37" s="86">
        <f>IF(E37="",1,"")</f>
        <v>1</v>
      </c>
      <c r="J37" s="15"/>
    </row>
    <row r="38" spans="1:10" ht="11.25" x14ac:dyDescent="0.2">
      <c r="A38" s="52"/>
      <c r="B38" s="61"/>
      <c r="C38" s="52"/>
      <c r="D38" s="52"/>
      <c r="E38" s="119"/>
      <c r="F38" s="72"/>
      <c r="G38" s="15"/>
      <c r="H38" s="15"/>
      <c r="I38" s="15"/>
    </row>
    <row r="39" spans="1:10" ht="15.2" customHeight="1" x14ac:dyDescent="0.2">
      <c r="A39" s="51" t="s">
        <v>52</v>
      </c>
      <c r="B39" s="60" t="s">
        <v>75</v>
      </c>
      <c r="C39" s="51" t="s">
        <v>105</v>
      </c>
      <c r="D39" s="51">
        <v>22</v>
      </c>
      <c r="E39" s="118"/>
      <c r="F39" s="71">
        <f>D39*E39</f>
        <v>0</v>
      </c>
      <c r="G39" s="15"/>
      <c r="H39" s="47" t="str">
        <f>IF(E39="","Vnesi ceno!","")</f>
        <v>Vnesi ceno!</v>
      </c>
      <c r="I39" s="86">
        <f>IF(E39="",1,"")</f>
        <v>1</v>
      </c>
      <c r="J39" s="15"/>
    </row>
    <row r="40" spans="1:10" ht="11.25" x14ac:dyDescent="0.2">
      <c r="A40" s="52"/>
      <c r="B40" s="61"/>
      <c r="C40" s="52"/>
      <c r="D40" s="52"/>
      <c r="E40" s="119"/>
      <c r="F40" s="72"/>
      <c r="G40" s="15"/>
      <c r="H40" s="15"/>
      <c r="I40" s="15"/>
    </row>
    <row r="41" spans="1:10" ht="15.2" customHeight="1" x14ac:dyDescent="0.2">
      <c r="A41" s="51" t="s">
        <v>53</v>
      </c>
      <c r="B41" s="60" t="s">
        <v>76</v>
      </c>
      <c r="C41" s="51" t="s">
        <v>106</v>
      </c>
      <c r="D41" s="68">
        <v>25.215</v>
      </c>
      <c r="E41" s="118"/>
      <c r="F41" s="71">
        <f>D41*E41</f>
        <v>0</v>
      </c>
      <c r="G41" s="15"/>
      <c r="H41" s="47" t="str">
        <f>IF(E41="","Vnesi ceno!","")</f>
        <v>Vnesi ceno!</v>
      </c>
      <c r="I41" s="86">
        <f>IF(E41="",1,"")</f>
        <v>1</v>
      </c>
      <c r="J41" s="15"/>
    </row>
    <row r="42" spans="1:10" ht="11.25" x14ac:dyDescent="0.2">
      <c r="A42" s="52"/>
      <c r="B42" s="61"/>
      <c r="C42" s="52"/>
      <c r="D42" s="52"/>
      <c r="E42" s="119"/>
      <c r="F42" s="72"/>
      <c r="G42" s="15"/>
      <c r="H42" s="15"/>
      <c r="I42" s="15"/>
    </row>
    <row r="43" spans="1:10" ht="15.2" customHeight="1" x14ac:dyDescent="0.2">
      <c r="A43" s="51" t="s">
        <v>54</v>
      </c>
      <c r="B43" s="60" t="s">
        <v>79</v>
      </c>
      <c r="C43" s="51" t="s">
        <v>105</v>
      </c>
      <c r="D43" s="51">
        <v>22</v>
      </c>
      <c r="E43" s="118"/>
      <c r="F43" s="71">
        <f>D43*E43</f>
        <v>0</v>
      </c>
      <c r="G43" s="15"/>
      <c r="H43" s="47" t="str">
        <f>IF(E43="","Vnesi ceno!","")</f>
        <v>Vnesi ceno!</v>
      </c>
      <c r="I43" s="86">
        <f>IF(E43="",1,"")</f>
        <v>1</v>
      </c>
      <c r="J43" s="15"/>
    </row>
    <row r="44" spans="1:10" ht="11.25" x14ac:dyDescent="0.2">
      <c r="A44" s="52"/>
      <c r="B44" s="61"/>
      <c r="C44" s="52"/>
      <c r="D44" s="52"/>
      <c r="E44" s="119"/>
      <c r="F44" s="72"/>
      <c r="G44" s="15"/>
      <c r="H44" s="15"/>
      <c r="I44" s="15"/>
    </row>
    <row r="45" spans="1:10" ht="15.2" customHeight="1" x14ac:dyDescent="0.2">
      <c r="A45" s="51" t="s">
        <v>55</v>
      </c>
      <c r="B45" s="60" t="s">
        <v>87</v>
      </c>
      <c r="C45" s="51" t="s">
        <v>105</v>
      </c>
      <c r="D45" s="51">
        <v>2</v>
      </c>
      <c r="E45" s="118"/>
      <c r="F45" s="71">
        <f>D45*E45</f>
        <v>0</v>
      </c>
      <c r="G45" s="15"/>
      <c r="H45" s="47" t="str">
        <f>IF(E45="","Vnesi ceno!","")</f>
        <v>Vnesi ceno!</v>
      </c>
      <c r="I45" s="86">
        <f>IF(E45="",1,"")</f>
        <v>1</v>
      </c>
      <c r="J45" s="15"/>
    </row>
    <row r="46" spans="1:10" ht="11.25" x14ac:dyDescent="0.2">
      <c r="A46" s="54"/>
      <c r="B46" s="63"/>
      <c r="C46" s="54"/>
      <c r="D46" s="54"/>
      <c r="E46" s="73"/>
      <c r="F46" s="73"/>
      <c r="G46" s="15"/>
      <c r="H46" s="15"/>
      <c r="I46" s="15"/>
    </row>
    <row r="47" spans="1:10" ht="21.95" customHeight="1" x14ac:dyDescent="0.2">
      <c r="A47" s="56"/>
      <c r="B47" s="64" t="s">
        <v>102</v>
      </c>
      <c r="C47" s="67"/>
      <c r="D47" s="67"/>
      <c r="E47" s="74"/>
      <c r="F47" s="80">
        <f>F3+F7+F21+F29</f>
        <v>0</v>
      </c>
      <c r="G47" s="15"/>
      <c r="I47" s="15"/>
    </row>
    <row r="48" spans="1:10" ht="15.95" customHeight="1" x14ac:dyDescent="0.2">
      <c r="A48" s="10"/>
      <c r="B48" s="10"/>
      <c r="C48" s="10"/>
      <c r="D48" s="10"/>
      <c r="E48" s="85"/>
      <c r="F48" s="85">
        <f>IF(I48&gt;0,I48,"")</f>
        <v>15</v>
      </c>
      <c r="G48" s="15"/>
      <c r="H48" s="15"/>
      <c r="I48" s="87">
        <f>SUM(I4:I47)</f>
        <v>15</v>
      </c>
      <c r="J48" s="15"/>
    </row>
    <row r="49" spans="2:9" ht="12" x14ac:dyDescent="0.2">
      <c r="B49" s="95" t="s">
        <v>133</v>
      </c>
      <c r="E49" s="15"/>
      <c r="F49" s="15"/>
      <c r="I49" s="15"/>
    </row>
    <row r="50" spans="2:9" ht="12" x14ac:dyDescent="0.2">
      <c r="B50" s="117" t="s">
        <v>123</v>
      </c>
      <c r="C50" s="117"/>
      <c r="D50" s="117"/>
      <c r="E50" s="117"/>
      <c r="F50" s="117"/>
    </row>
    <row r="52" spans="2:9" ht="12.75" x14ac:dyDescent="0.2">
      <c r="B52" s="115" t="s">
        <v>132</v>
      </c>
    </row>
  </sheetData>
  <sheetProtection algorithmName="SHA-512" hashValue="9WTmbn/9i112ILaILuxkUr8n6l2+2EvRocG8QOinDcz3/QIxZ4xd8dzQAe2X4kwhrQpjuTi6GOiJZjVev/Lpdw==" saltValue="UZzYIz/rz5l2vWF223m+hQ==" spinCount="100000" sheet="1" objects="1" scenarios="1"/>
  <mergeCells count="1">
    <mergeCell ref="B50:F50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workbookViewId="0">
      <selection activeCell="H11" sqref="H11"/>
    </sheetView>
  </sheetViews>
  <sheetFormatPr defaultColWidth="11.42578125" defaultRowHeight="10.5" x14ac:dyDescent="0.2"/>
  <cols>
    <col min="2" max="2" width="34.28515625" customWidth="1"/>
  </cols>
  <sheetData>
    <row r="1" spans="1:12" ht="62.65" customHeight="1" x14ac:dyDescent="0.2">
      <c r="A1" s="1"/>
      <c r="B1" s="91" t="s">
        <v>118</v>
      </c>
      <c r="C1" s="21"/>
      <c r="D1" s="21"/>
      <c r="E1" s="21"/>
      <c r="F1" s="21"/>
      <c r="G1" s="22"/>
      <c r="H1" s="22"/>
      <c r="I1" s="41"/>
      <c r="J1" s="41"/>
      <c r="K1" s="41"/>
      <c r="L1" s="42"/>
    </row>
    <row r="2" spans="1:12" ht="21.95" customHeight="1" x14ac:dyDescent="0.2">
      <c r="A2" s="2"/>
      <c r="B2" s="2"/>
      <c r="C2" s="2"/>
      <c r="D2" s="2"/>
      <c r="E2" s="2"/>
      <c r="F2" s="2"/>
      <c r="G2" s="22"/>
      <c r="H2" s="22"/>
      <c r="I2" s="41"/>
      <c r="J2" s="41"/>
      <c r="K2" s="41"/>
      <c r="L2" s="42"/>
    </row>
    <row r="3" spans="1:12" ht="16.7" customHeight="1" x14ac:dyDescent="0.2">
      <c r="A3" s="3"/>
      <c r="B3" s="17"/>
      <c r="C3" s="22"/>
      <c r="D3" s="22"/>
      <c r="E3" s="22"/>
      <c r="F3" s="22"/>
      <c r="G3" s="22"/>
      <c r="H3" s="22"/>
      <c r="I3" s="41"/>
      <c r="J3" s="41"/>
      <c r="K3" s="41"/>
      <c r="L3" s="42"/>
    </row>
    <row r="4" spans="1:12" ht="25.7" customHeight="1" x14ac:dyDescent="0.2">
      <c r="A4" s="4"/>
      <c r="B4" s="4"/>
      <c r="C4" s="23"/>
      <c r="D4" s="23"/>
      <c r="E4" s="23"/>
      <c r="F4" s="38" t="s">
        <v>32</v>
      </c>
      <c r="G4" s="22"/>
      <c r="H4" s="22"/>
      <c r="I4" s="41"/>
      <c r="J4" s="41"/>
      <c r="K4" s="41"/>
      <c r="L4" s="42"/>
    </row>
    <row r="5" spans="1:12" ht="21.95" customHeight="1" x14ac:dyDescent="0.2">
      <c r="A5" s="5">
        <v>1</v>
      </c>
      <c r="B5" s="18" t="s">
        <v>13</v>
      </c>
      <c r="C5" s="24"/>
      <c r="D5" s="24"/>
      <c r="E5" s="24"/>
      <c r="F5" s="46">
        <f>SUM(C23:C29)</f>
        <v>0</v>
      </c>
      <c r="G5" s="22"/>
      <c r="H5" s="22"/>
      <c r="I5" s="41"/>
      <c r="J5" s="41"/>
      <c r="K5" s="41"/>
      <c r="L5" s="42"/>
    </row>
    <row r="6" spans="1:12" ht="11.25" x14ac:dyDescent="0.2">
      <c r="A6" s="6"/>
      <c r="B6" s="6"/>
      <c r="C6" s="25"/>
      <c r="D6" s="25"/>
      <c r="E6" s="25"/>
      <c r="F6" s="25"/>
      <c r="G6" s="22"/>
      <c r="H6" s="22"/>
      <c r="I6" s="41"/>
      <c r="J6" s="41"/>
      <c r="K6" s="41"/>
      <c r="L6" s="42"/>
    </row>
    <row r="7" spans="1:12" ht="21.95" customHeight="1" x14ac:dyDescent="0.2">
      <c r="A7" s="5">
        <v>2</v>
      </c>
      <c r="B7" s="18" t="s">
        <v>14</v>
      </c>
      <c r="C7" s="24"/>
      <c r="D7" s="24"/>
      <c r="E7" s="24"/>
      <c r="F7" s="24">
        <f>SUM(D23:D29)</f>
        <v>0</v>
      </c>
      <c r="G7" s="22"/>
      <c r="H7" s="22"/>
      <c r="I7" s="41"/>
      <c r="J7" s="41"/>
      <c r="K7" s="41"/>
      <c r="L7" s="42"/>
    </row>
    <row r="8" spans="1:12" ht="11.25" x14ac:dyDescent="0.2">
      <c r="A8" s="6"/>
      <c r="B8" s="6"/>
      <c r="C8" s="25"/>
      <c r="D8" s="25"/>
      <c r="E8" s="25"/>
      <c r="F8" s="25"/>
      <c r="G8" s="22"/>
      <c r="H8" s="22"/>
      <c r="I8" s="41"/>
      <c r="J8" s="41"/>
      <c r="K8" s="41"/>
      <c r="L8" s="42"/>
    </row>
    <row r="9" spans="1:12" ht="21.95" customHeight="1" x14ac:dyDescent="0.2">
      <c r="A9" s="5">
        <v>3</v>
      </c>
      <c r="B9" s="18" t="s">
        <v>15</v>
      </c>
      <c r="C9" s="24"/>
      <c r="D9" s="24"/>
      <c r="E9" s="24"/>
      <c r="F9" s="24">
        <f>SUM(E23:E29)</f>
        <v>0</v>
      </c>
      <c r="G9" s="22"/>
      <c r="H9" s="22"/>
      <c r="I9" s="41"/>
      <c r="J9" s="41"/>
      <c r="K9" s="41"/>
      <c r="L9" s="42"/>
    </row>
    <row r="10" spans="1:12" ht="11.25" customHeight="1" x14ac:dyDescent="0.2">
      <c r="A10" s="6"/>
      <c r="B10" s="6"/>
      <c r="C10" s="6"/>
      <c r="D10" s="6"/>
      <c r="E10" s="6"/>
      <c r="F10" s="6"/>
      <c r="G10" s="3"/>
      <c r="H10" s="3"/>
      <c r="I10" s="41"/>
      <c r="J10" s="41"/>
      <c r="K10" s="41"/>
    </row>
    <row r="11" spans="1:12" ht="18.2" customHeight="1" x14ac:dyDescent="0.2">
      <c r="A11" s="5">
        <v>4</v>
      </c>
      <c r="B11" s="18" t="s">
        <v>16</v>
      </c>
      <c r="C11" s="24"/>
      <c r="D11" s="24"/>
      <c r="E11" s="24"/>
      <c r="F11" s="24">
        <f>SUM(F23:F29)</f>
        <v>0</v>
      </c>
      <c r="G11" s="3"/>
      <c r="H11" s="3"/>
      <c r="I11" s="41"/>
      <c r="J11" s="41"/>
      <c r="K11" s="41"/>
    </row>
    <row r="12" spans="1:12" ht="11.25" customHeight="1" x14ac:dyDescent="0.2">
      <c r="A12" s="6"/>
      <c r="B12" s="6"/>
      <c r="C12" s="6"/>
      <c r="D12" s="6"/>
      <c r="E12" s="6"/>
      <c r="F12" s="6"/>
      <c r="G12" s="3"/>
      <c r="H12" s="3"/>
      <c r="I12" s="41"/>
      <c r="J12" s="41"/>
      <c r="K12" s="41"/>
    </row>
    <row r="13" spans="1:12" ht="18.2" customHeight="1" x14ac:dyDescent="0.2">
      <c r="A13" s="7">
        <v>5</v>
      </c>
      <c r="B13" s="19" t="s">
        <v>17</v>
      </c>
      <c r="C13" s="26"/>
      <c r="D13" s="31"/>
      <c r="E13" s="26"/>
      <c r="F13" s="26">
        <f>F14</f>
        <v>0</v>
      </c>
      <c r="G13" s="3"/>
      <c r="H13" s="3"/>
      <c r="I13" s="41"/>
      <c r="J13" s="41"/>
      <c r="K13" s="41"/>
    </row>
    <row r="14" spans="1:12" ht="18.95" customHeight="1" x14ac:dyDescent="0.2">
      <c r="A14" s="8"/>
      <c r="B14" s="20" t="s">
        <v>18</v>
      </c>
      <c r="C14" s="27"/>
      <c r="D14" s="32">
        <v>3</v>
      </c>
      <c r="E14" s="27"/>
      <c r="F14" s="27">
        <f>D14*E14</f>
        <v>0</v>
      </c>
      <c r="G14" s="3"/>
      <c r="H14" s="47" t="str">
        <f>IF(E14="","Vnesi ceno!","")</f>
        <v>Vnesi ceno!</v>
      </c>
      <c r="I14" s="41"/>
      <c r="J14" s="41"/>
      <c r="K14" s="41"/>
    </row>
    <row r="15" spans="1:12" ht="11.25" customHeight="1" x14ac:dyDescent="0.2">
      <c r="A15" s="6"/>
      <c r="B15" s="6"/>
      <c r="C15" s="6"/>
      <c r="D15" s="6"/>
      <c r="E15" s="33"/>
      <c r="F15" s="6"/>
      <c r="G15" s="3"/>
      <c r="H15" s="3"/>
      <c r="I15" s="41"/>
      <c r="J15" s="41"/>
      <c r="K15" s="41"/>
    </row>
    <row r="16" spans="1:12" ht="18.2" customHeight="1" x14ac:dyDescent="0.2">
      <c r="A16" s="5"/>
      <c r="B16" s="18" t="s">
        <v>19</v>
      </c>
      <c r="C16" s="24"/>
      <c r="D16" s="24"/>
      <c r="E16" s="24">
        <v>5</v>
      </c>
      <c r="F16" s="24">
        <f>(F5+F7+F9+F11)*E16/100</f>
        <v>0</v>
      </c>
      <c r="G16" s="15"/>
      <c r="I16" s="42"/>
      <c r="J16" s="42"/>
      <c r="K16" s="42"/>
    </row>
    <row r="17" spans="1:13" ht="11.25" customHeight="1" x14ac:dyDescent="0.2">
      <c r="A17" s="9"/>
      <c r="B17" s="9"/>
      <c r="C17" s="9"/>
      <c r="D17" s="9"/>
      <c r="E17" s="34"/>
      <c r="F17" s="9"/>
      <c r="I17" s="42"/>
      <c r="J17" s="42"/>
      <c r="K17" s="42"/>
    </row>
    <row r="18" spans="1:13" ht="18.2" customHeight="1" x14ac:dyDescent="0.2">
      <c r="A18" s="5"/>
      <c r="B18" s="18" t="s">
        <v>20</v>
      </c>
      <c r="C18" s="24"/>
      <c r="D18" s="24"/>
      <c r="E18" s="24"/>
      <c r="F18" s="24">
        <f>F5+F7+F9+F11+F13+F16</f>
        <v>0</v>
      </c>
      <c r="G18" s="15"/>
      <c r="I18" s="42"/>
      <c r="J18" s="42"/>
      <c r="K18" s="42"/>
    </row>
    <row r="19" spans="1:13" ht="11.25" customHeight="1" x14ac:dyDescent="0.2">
      <c r="A19" s="10"/>
      <c r="B19" s="10"/>
      <c r="C19" s="10"/>
      <c r="D19" s="10"/>
      <c r="E19" s="35"/>
      <c r="F19" s="10"/>
      <c r="I19" s="42"/>
      <c r="J19" s="42"/>
      <c r="K19" s="42"/>
    </row>
    <row r="20" spans="1:13" ht="11.25" customHeight="1" x14ac:dyDescent="0.2">
      <c r="E20" s="29"/>
      <c r="I20" s="42"/>
      <c r="J20" s="42"/>
      <c r="K20" s="42"/>
    </row>
    <row r="21" spans="1:13" ht="11.25" customHeight="1" x14ac:dyDescent="0.2">
      <c r="A21" s="11"/>
      <c r="B21" s="11"/>
      <c r="C21" s="11"/>
      <c r="D21" s="11"/>
      <c r="E21" s="36"/>
      <c r="F21" s="11"/>
      <c r="G21" s="11"/>
      <c r="H21" s="11"/>
      <c r="I21" s="43"/>
      <c r="J21" s="43"/>
      <c r="K21" s="43"/>
      <c r="L21" s="11"/>
    </row>
    <row r="22" spans="1:13" ht="38.450000000000003" customHeight="1" x14ac:dyDescent="0.2">
      <c r="A22" s="12" t="s">
        <v>5</v>
      </c>
      <c r="B22" s="12" t="s">
        <v>21</v>
      </c>
      <c r="C22" s="28" t="s">
        <v>29</v>
      </c>
      <c r="D22" s="28" t="s">
        <v>30</v>
      </c>
      <c r="E22" s="37" t="s">
        <v>31</v>
      </c>
      <c r="F22" s="28" t="s">
        <v>33</v>
      </c>
      <c r="G22" s="28"/>
      <c r="H22" s="28" t="s">
        <v>34</v>
      </c>
      <c r="I22" s="28" t="s">
        <v>35</v>
      </c>
      <c r="J22" s="37" t="s">
        <v>36</v>
      </c>
      <c r="K22" s="37" t="s">
        <v>37</v>
      </c>
      <c r="L22" s="37" t="s">
        <v>38</v>
      </c>
      <c r="M22" s="15"/>
    </row>
    <row r="23" spans="1:13" ht="15.2" customHeight="1" x14ac:dyDescent="0.2">
      <c r="A23" s="13" t="s">
        <v>6</v>
      </c>
      <c r="B23" s="13" t="s">
        <v>22</v>
      </c>
      <c r="C23" s="39">
        <f>'1_Pa01'!F3</f>
        <v>0</v>
      </c>
      <c r="D23" s="39">
        <f>'1_Pa01'!F9</f>
        <v>0</v>
      </c>
      <c r="E23" s="39">
        <f>'1_Pa01'!F25</f>
        <v>0</v>
      </c>
      <c r="F23" s="39">
        <f>'1_Pa01'!F33</f>
        <v>0</v>
      </c>
      <c r="G23" s="39"/>
      <c r="H23" s="39">
        <f>'1_Pa01'!F55</f>
        <v>0</v>
      </c>
      <c r="I23" s="44">
        <v>23</v>
      </c>
      <c r="J23" s="44"/>
      <c r="K23" s="44">
        <v>23</v>
      </c>
      <c r="L23" s="44">
        <f>'1_Pa01'!I33</f>
        <v>0</v>
      </c>
      <c r="M23" s="15"/>
    </row>
    <row r="24" spans="1:13" ht="15.2" customHeight="1" x14ac:dyDescent="0.2">
      <c r="A24" s="14" t="s">
        <v>7</v>
      </c>
      <c r="B24" s="14" t="s">
        <v>23</v>
      </c>
      <c r="C24" s="40">
        <f>'2_Pa02'!F3</f>
        <v>0</v>
      </c>
      <c r="D24" s="40">
        <f>'2_Pa02'!F7</f>
        <v>0</v>
      </c>
      <c r="E24" s="40">
        <f>'2_Pa02'!F27</f>
        <v>0</v>
      </c>
      <c r="F24" s="40">
        <f>'2_Pa02'!F35</f>
        <v>0</v>
      </c>
      <c r="G24" s="40"/>
      <c r="H24" s="40">
        <f>'2_Pa02'!F59</f>
        <v>0</v>
      </c>
      <c r="I24" s="45">
        <v>27</v>
      </c>
      <c r="J24" s="45"/>
      <c r="K24" s="45">
        <v>27</v>
      </c>
      <c r="L24" s="45">
        <f>'2_Pa02'!I35</f>
        <v>0</v>
      </c>
      <c r="M24" s="15"/>
    </row>
    <row r="25" spans="1:13" ht="15.2" customHeight="1" x14ac:dyDescent="0.2">
      <c r="A25" s="14" t="s">
        <v>8</v>
      </c>
      <c r="B25" s="14" t="s">
        <v>24</v>
      </c>
      <c r="C25" s="40">
        <f>'3_Pa03'!F3</f>
        <v>0</v>
      </c>
      <c r="D25" s="40">
        <f>'3_Pa03'!F7</f>
        <v>0</v>
      </c>
      <c r="E25" s="40">
        <f>'3_Pa03'!F31</f>
        <v>0</v>
      </c>
      <c r="F25" s="40">
        <f>'3_Pa03'!F39</f>
        <v>0</v>
      </c>
      <c r="G25" s="40"/>
      <c r="H25" s="40">
        <f>'3_Pa03'!F63</f>
        <v>0</v>
      </c>
      <c r="I25" s="45">
        <v>25</v>
      </c>
      <c r="J25" s="45"/>
      <c r="K25" s="45">
        <v>25</v>
      </c>
      <c r="L25" s="45">
        <f>'3_Pa03'!I39</f>
        <v>0</v>
      </c>
      <c r="M25" s="15"/>
    </row>
    <row r="26" spans="1:13" ht="15.2" customHeight="1" x14ac:dyDescent="0.2">
      <c r="A26" s="14" t="s">
        <v>9</v>
      </c>
      <c r="B26" s="14" t="s">
        <v>25</v>
      </c>
      <c r="C26" s="40">
        <f>'4_Pa04'!F3</f>
        <v>0</v>
      </c>
      <c r="D26" s="40">
        <f>'4_Pa04'!F7</f>
        <v>0</v>
      </c>
      <c r="E26" s="40">
        <f>'4_Pa04'!F25</f>
        <v>0</v>
      </c>
      <c r="F26" s="40">
        <f>'4_Pa04'!F33</f>
        <v>0</v>
      </c>
      <c r="G26" s="40"/>
      <c r="H26" s="40">
        <f>'4_Pa04'!F51</f>
        <v>0</v>
      </c>
      <c r="I26" s="45">
        <v>27</v>
      </c>
      <c r="J26" s="45"/>
      <c r="K26" s="45">
        <v>27</v>
      </c>
      <c r="L26" s="45">
        <f>'4_Pa04'!I33</f>
        <v>0</v>
      </c>
      <c r="M26" s="15"/>
    </row>
    <row r="27" spans="1:13" ht="15.2" customHeight="1" x14ac:dyDescent="0.2">
      <c r="A27" s="14" t="s">
        <v>10</v>
      </c>
      <c r="B27" s="14" t="s">
        <v>26</v>
      </c>
      <c r="C27" s="40">
        <f>'5_Pa05'!F3</f>
        <v>0</v>
      </c>
      <c r="D27" s="40">
        <f>'5_Pa05'!F7</f>
        <v>0</v>
      </c>
      <c r="E27" s="40">
        <f>'5_Pa05'!F25</f>
        <v>0</v>
      </c>
      <c r="F27" s="40">
        <f>'5_Pa05'!F33</f>
        <v>0</v>
      </c>
      <c r="G27" s="40"/>
      <c r="H27" s="40">
        <f>'5_Pa05'!F53</f>
        <v>0</v>
      </c>
      <c r="I27" s="45">
        <v>25</v>
      </c>
      <c r="J27" s="45"/>
      <c r="K27" s="45">
        <v>25</v>
      </c>
      <c r="L27" s="45">
        <f>'5_Pa05'!I33</f>
        <v>0</v>
      </c>
      <c r="M27" s="15"/>
    </row>
    <row r="28" spans="1:13" ht="15.2" customHeight="1" x14ac:dyDescent="0.2">
      <c r="A28" s="14" t="s">
        <v>11</v>
      </c>
      <c r="B28" s="14" t="s">
        <v>27</v>
      </c>
      <c r="C28" s="40">
        <f>'6_Pa06'!F3</f>
        <v>0</v>
      </c>
      <c r="D28" s="40">
        <f>'6_Pa06'!F7</f>
        <v>0</v>
      </c>
      <c r="E28" s="40">
        <f>'6_Pa06'!F23</f>
        <v>0</v>
      </c>
      <c r="F28" s="40">
        <f>'6_Pa06'!F31</f>
        <v>0</v>
      </c>
      <c r="G28" s="40"/>
      <c r="H28" s="40">
        <f>'6_Pa06'!F49</f>
        <v>0</v>
      </c>
      <c r="I28" s="45">
        <v>22</v>
      </c>
      <c r="J28" s="45"/>
      <c r="K28" s="45">
        <v>22</v>
      </c>
      <c r="L28" s="45">
        <f>'6_Pa06'!I31</f>
        <v>0</v>
      </c>
      <c r="M28" s="15"/>
    </row>
    <row r="29" spans="1:13" ht="15.2" customHeight="1" x14ac:dyDescent="0.2">
      <c r="A29" s="14" t="s">
        <v>12</v>
      </c>
      <c r="B29" s="14" t="s">
        <v>28</v>
      </c>
      <c r="C29" s="40">
        <f>'7_Pa07'!F3</f>
        <v>0</v>
      </c>
      <c r="D29" s="40">
        <f>'7_Pa07'!F7</f>
        <v>0</v>
      </c>
      <c r="E29" s="40">
        <f>'7_Pa07'!F21</f>
        <v>0</v>
      </c>
      <c r="F29" s="40">
        <f>'7_Pa07'!F29</f>
        <v>0</v>
      </c>
      <c r="G29" s="40"/>
      <c r="H29" s="40">
        <f>'7_Pa07'!F47</f>
        <v>0</v>
      </c>
      <c r="I29" s="45">
        <v>22</v>
      </c>
      <c r="J29" s="45"/>
      <c r="K29" s="45">
        <v>22</v>
      </c>
      <c r="L29" s="45">
        <f>'7_Pa07'!I29</f>
        <v>0</v>
      </c>
      <c r="M29" s="15"/>
    </row>
    <row r="30" spans="1:13" ht="11.25" customHeight="1" x14ac:dyDescent="0.2">
      <c r="A30" s="15"/>
      <c r="B30" s="15"/>
      <c r="C30" s="15"/>
      <c r="D30" s="15"/>
      <c r="E30" s="29"/>
      <c r="F30" s="15"/>
      <c r="G30" s="15"/>
      <c r="H30" s="15"/>
      <c r="I30" s="42"/>
      <c r="J30" s="42"/>
      <c r="K30" s="42"/>
      <c r="L30" s="15"/>
    </row>
    <row r="31" spans="1:13" x14ac:dyDescent="0.2">
      <c r="E31" s="29"/>
      <c r="I31" s="42"/>
      <c r="J31" s="42"/>
      <c r="K31" s="42"/>
    </row>
    <row r="32" spans="1:13" ht="11.25" customHeight="1" x14ac:dyDescent="0.2">
      <c r="E32" s="29"/>
      <c r="I32" s="42"/>
      <c r="J32" s="42"/>
      <c r="K32" s="42"/>
    </row>
    <row r="33" spans="5:11" ht="11.25" customHeight="1" x14ac:dyDescent="0.2">
      <c r="E33" s="29"/>
      <c r="I33" s="42"/>
      <c r="J33" s="42"/>
      <c r="K33" s="42"/>
    </row>
    <row r="34" spans="5:11" ht="11.25" customHeight="1" x14ac:dyDescent="0.2">
      <c r="E34" s="29"/>
      <c r="I34" s="42"/>
      <c r="J34" s="42"/>
      <c r="K34" s="42"/>
    </row>
    <row r="35" spans="5:11" ht="11.25" customHeight="1" x14ac:dyDescent="0.2">
      <c r="E35" s="29"/>
      <c r="I35" s="42"/>
      <c r="J35" s="42"/>
      <c r="K35" s="42"/>
    </row>
    <row r="36" spans="5:11" ht="11.25" customHeight="1" x14ac:dyDescent="0.2">
      <c r="E36" s="29"/>
      <c r="I36" s="42"/>
      <c r="J36" s="42"/>
      <c r="K36" s="42"/>
    </row>
    <row r="37" spans="5:11" ht="11.25" customHeight="1" x14ac:dyDescent="0.2">
      <c r="E37" s="29"/>
      <c r="I37" s="42"/>
      <c r="J37" s="42"/>
      <c r="K37" s="42"/>
    </row>
    <row r="38" spans="5:11" x14ac:dyDescent="0.2">
      <c r="E38" s="29"/>
      <c r="I38" s="42"/>
      <c r="J38" s="42"/>
      <c r="K38" s="42"/>
    </row>
    <row r="39" spans="5:11" x14ac:dyDescent="0.2">
      <c r="E39" s="29"/>
      <c r="I39" s="42"/>
      <c r="J39" s="42"/>
      <c r="K39" s="42"/>
    </row>
    <row r="40" spans="5:11" ht="11.25" customHeight="1" x14ac:dyDescent="0.2">
      <c r="E40" s="29"/>
      <c r="I40" s="42"/>
      <c r="J40" s="42"/>
      <c r="K40" s="42"/>
    </row>
    <row r="41" spans="5:11" ht="11.25" customHeight="1" x14ac:dyDescent="0.2">
      <c r="E41" s="29"/>
      <c r="I41" s="42"/>
      <c r="J41" s="42"/>
      <c r="K41" s="42"/>
    </row>
    <row r="42" spans="5:11" x14ac:dyDescent="0.2">
      <c r="I42" s="42"/>
      <c r="J42" s="42"/>
      <c r="K42" s="42"/>
    </row>
    <row r="43" spans="5:11" x14ac:dyDescent="0.2">
      <c r="I43" s="42"/>
      <c r="J43" s="42"/>
      <c r="K43" s="42"/>
    </row>
    <row r="44" spans="5:11" x14ac:dyDescent="0.2">
      <c r="I44" s="42"/>
      <c r="J44" s="42"/>
      <c r="K44" s="42"/>
    </row>
    <row r="45" spans="5:11" x14ac:dyDescent="0.2">
      <c r="I45" s="42"/>
      <c r="J45" s="42"/>
      <c r="K45" s="42"/>
    </row>
    <row r="46" spans="5:11" x14ac:dyDescent="0.2">
      <c r="I46" s="42"/>
      <c r="J46" s="42"/>
      <c r="K46" s="42"/>
    </row>
    <row r="47" spans="5:11" x14ac:dyDescent="0.2">
      <c r="I47" s="42"/>
      <c r="J47" s="42"/>
      <c r="K47" s="42"/>
    </row>
    <row r="48" spans="5:11" x14ac:dyDescent="0.2">
      <c r="I48" s="42"/>
      <c r="J48" s="42"/>
      <c r="K48" s="42"/>
    </row>
    <row r="49" spans="4:11" x14ac:dyDescent="0.2">
      <c r="I49" s="42"/>
      <c r="J49" s="42"/>
      <c r="K49" s="42"/>
    </row>
    <row r="50" spans="4:11" ht="11.25" customHeight="1" x14ac:dyDescent="0.2">
      <c r="I50" s="42"/>
      <c r="J50" s="42"/>
      <c r="K50" s="42"/>
    </row>
    <row r="51" spans="4:11" ht="11.25" customHeight="1" x14ac:dyDescent="0.2">
      <c r="I51" s="42"/>
      <c r="J51" s="42"/>
      <c r="K51" s="42"/>
    </row>
    <row r="52" spans="4:11" ht="11.25" customHeight="1" x14ac:dyDescent="0.2">
      <c r="D52" s="30"/>
      <c r="I52" s="42"/>
      <c r="J52" s="42"/>
      <c r="K52" s="42"/>
    </row>
    <row r="53" spans="4:11" ht="11.25" customHeight="1" x14ac:dyDescent="0.2">
      <c r="D53" s="30"/>
      <c r="I53" s="42"/>
      <c r="J53" s="42"/>
      <c r="K53" s="42"/>
    </row>
    <row r="54" spans="4:11" ht="11.25" customHeight="1" x14ac:dyDescent="0.2">
      <c r="D54" s="30"/>
      <c r="I54" s="42"/>
      <c r="J54" s="42"/>
      <c r="K54" s="42"/>
    </row>
    <row r="55" spans="4:11" ht="11.25" customHeight="1" x14ac:dyDescent="0.2">
      <c r="D55" s="30"/>
      <c r="I55" s="42"/>
      <c r="J55" s="42"/>
      <c r="K55" s="42"/>
    </row>
    <row r="56" spans="4:11" ht="11.25" customHeight="1" x14ac:dyDescent="0.2">
      <c r="D56" s="30"/>
      <c r="I56" s="42"/>
      <c r="J56" s="42"/>
      <c r="K56" s="42"/>
    </row>
    <row r="57" spans="4:11" ht="11.25" customHeight="1" x14ac:dyDescent="0.2">
      <c r="D57" s="30"/>
      <c r="I57" s="42"/>
      <c r="J57" s="42"/>
      <c r="K57" s="42"/>
    </row>
    <row r="58" spans="4:11" ht="11.25" customHeight="1" x14ac:dyDescent="0.2">
      <c r="D58" s="30"/>
      <c r="I58" s="42"/>
      <c r="J58" s="42"/>
      <c r="K58" s="42"/>
    </row>
    <row r="59" spans="4:11" ht="11.25" customHeight="1" x14ac:dyDescent="0.2">
      <c r="D59" s="30"/>
      <c r="I59" s="42"/>
      <c r="J59" s="42"/>
      <c r="K59" s="42"/>
    </row>
    <row r="60" spans="4:11" ht="11.25" customHeight="1" x14ac:dyDescent="0.2">
      <c r="D60" s="30"/>
      <c r="I60" s="42"/>
      <c r="J60" s="42"/>
      <c r="K60" s="42"/>
    </row>
    <row r="61" spans="4:11" ht="11.25" customHeight="1" x14ac:dyDescent="0.2">
      <c r="D61" s="30"/>
      <c r="I61" s="42"/>
      <c r="J61" s="42"/>
      <c r="K61" s="42"/>
    </row>
    <row r="62" spans="4:11" ht="11.25" customHeight="1" x14ac:dyDescent="0.2">
      <c r="D62" s="30"/>
      <c r="I62" s="42"/>
      <c r="J62" s="42"/>
      <c r="K62" s="42"/>
    </row>
    <row r="63" spans="4:11" ht="11.25" customHeight="1" x14ac:dyDescent="0.2">
      <c r="D63" s="30"/>
      <c r="I63" s="42"/>
      <c r="J63" s="42"/>
      <c r="K63" s="42"/>
    </row>
    <row r="64" spans="4:11" ht="11.25" customHeight="1" x14ac:dyDescent="0.2">
      <c r="D64" s="30"/>
      <c r="I64" s="42"/>
      <c r="J64" s="42"/>
      <c r="K64" s="42"/>
    </row>
    <row r="65" spans="3:11" ht="11.25" customHeight="1" x14ac:dyDescent="0.2">
      <c r="D65" s="30"/>
      <c r="I65" s="42"/>
      <c r="J65" s="42"/>
      <c r="K65" s="42"/>
    </row>
    <row r="66" spans="3:11" x14ac:dyDescent="0.2">
      <c r="I66" s="42"/>
      <c r="J66" s="42"/>
      <c r="K66" s="42"/>
    </row>
    <row r="67" spans="3:11" x14ac:dyDescent="0.2">
      <c r="I67" s="42"/>
      <c r="J67" s="42"/>
      <c r="K67" s="42"/>
    </row>
    <row r="68" spans="3:11" x14ac:dyDescent="0.2">
      <c r="I68" s="42"/>
      <c r="J68" s="42"/>
      <c r="K68" s="42"/>
    </row>
    <row r="69" spans="3:11" ht="11.25" customHeight="1" x14ac:dyDescent="0.2">
      <c r="I69" s="42"/>
      <c r="J69" s="42"/>
      <c r="K69" s="42"/>
    </row>
    <row r="70" spans="3:11" ht="11.25" customHeight="1" x14ac:dyDescent="0.2">
      <c r="I70" s="42"/>
      <c r="J70" s="42"/>
      <c r="K70" s="42"/>
    </row>
    <row r="71" spans="3:11" ht="11.25" customHeight="1" x14ac:dyDescent="0.2">
      <c r="C71" s="29"/>
      <c r="I71" s="42"/>
      <c r="J71" s="42"/>
      <c r="K71" s="42"/>
    </row>
    <row r="72" spans="3:11" ht="11.25" customHeight="1" x14ac:dyDescent="0.2">
      <c r="C72" s="29"/>
      <c r="I72" s="42"/>
      <c r="J72" s="42"/>
      <c r="K72" s="42"/>
    </row>
    <row r="73" spans="3:11" ht="11.25" customHeight="1" x14ac:dyDescent="0.2">
      <c r="C73" s="29"/>
      <c r="I73" s="42"/>
      <c r="J73" s="42"/>
      <c r="K73" s="42"/>
    </row>
    <row r="74" spans="3:11" ht="11.25" customHeight="1" x14ac:dyDescent="0.2">
      <c r="C74" s="29"/>
      <c r="I74" s="42"/>
      <c r="J74" s="42"/>
      <c r="K74" s="42"/>
    </row>
    <row r="75" spans="3:11" ht="11.25" customHeight="1" x14ac:dyDescent="0.2">
      <c r="C75" s="29"/>
      <c r="I75" s="42"/>
      <c r="J75" s="42"/>
      <c r="K75" s="42"/>
    </row>
    <row r="76" spans="3:11" ht="11.25" customHeight="1" x14ac:dyDescent="0.2">
      <c r="C76" s="29"/>
      <c r="I76" s="42"/>
      <c r="J76" s="42"/>
      <c r="K76" s="42"/>
    </row>
    <row r="77" spans="3:11" ht="11.25" customHeight="1" x14ac:dyDescent="0.2">
      <c r="C77" s="29"/>
      <c r="I77" s="42"/>
      <c r="J77" s="42"/>
      <c r="K77" s="42"/>
    </row>
    <row r="78" spans="3:11" ht="11.25" customHeight="1" x14ac:dyDescent="0.2">
      <c r="C78" s="29"/>
      <c r="I78" s="42"/>
      <c r="J78" s="42"/>
      <c r="K78" s="42"/>
    </row>
    <row r="79" spans="3:11" ht="11.25" customHeight="1" x14ac:dyDescent="0.2">
      <c r="C79" s="29"/>
      <c r="I79" s="42"/>
      <c r="J79" s="42"/>
      <c r="K79" s="42"/>
    </row>
    <row r="80" spans="3:11" ht="11.25" customHeight="1" x14ac:dyDescent="0.2">
      <c r="C80" s="29"/>
      <c r="I80" s="42"/>
      <c r="J80" s="42"/>
      <c r="K80" s="42"/>
    </row>
    <row r="81" spans="3:11" ht="11.25" customHeight="1" x14ac:dyDescent="0.2">
      <c r="C81" s="29"/>
      <c r="I81" s="42"/>
      <c r="J81" s="42"/>
      <c r="K81" s="42"/>
    </row>
    <row r="82" spans="3:11" ht="11.25" customHeight="1" x14ac:dyDescent="0.2">
      <c r="C82" s="29"/>
      <c r="I82" s="42"/>
      <c r="J82" s="42"/>
      <c r="K82" s="42"/>
    </row>
    <row r="83" spans="3:11" ht="11.25" customHeight="1" x14ac:dyDescent="0.2">
      <c r="C83" s="29"/>
      <c r="I83" s="42"/>
      <c r="J83" s="42"/>
      <c r="K83" s="42"/>
    </row>
    <row r="84" spans="3:11" ht="11.25" customHeight="1" x14ac:dyDescent="0.2">
      <c r="C84" s="29"/>
      <c r="I84" s="42"/>
      <c r="J84" s="42"/>
      <c r="K84" s="42"/>
    </row>
    <row r="85" spans="3:11" ht="11.25" customHeight="1" x14ac:dyDescent="0.2">
      <c r="C85" s="29"/>
      <c r="I85" s="42"/>
      <c r="J85" s="42"/>
      <c r="K85" s="42"/>
    </row>
    <row r="86" spans="3:11" ht="11.25" customHeight="1" x14ac:dyDescent="0.2">
      <c r="C86" s="29"/>
      <c r="I86" s="42"/>
      <c r="J86" s="42"/>
      <c r="K86" s="42"/>
    </row>
    <row r="87" spans="3:11" ht="11.25" customHeight="1" x14ac:dyDescent="0.2">
      <c r="C87" s="29"/>
      <c r="I87" s="42"/>
      <c r="J87" s="42"/>
      <c r="K87" s="42"/>
    </row>
    <row r="88" spans="3:11" ht="11.25" customHeight="1" x14ac:dyDescent="0.2">
      <c r="C88" s="29"/>
      <c r="I88" s="42"/>
      <c r="J88" s="42"/>
      <c r="K88" s="42"/>
    </row>
    <row r="89" spans="3:11" ht="11.25" customHeight="1" x14ac:dyDescent="0.2">
      <c r="C89" s="29"/>
      <c r="I89" s="42"/>
      <c r="J89" s="42"/>
      <c r="K89" s="42"/>
    </row>
    <row r="90" spans="3:11" ht="11.25" customHeight="1" x14ac:dyDescent="0.2">
      <c r="C90" s="29"/>
      <c r="I90" s="42"/>
      <c r="J90" s="42"/>
      <c r="K90" s="42"/>
    </row>
    <row r="91" spans="3:11" ht="11.25" customHeight="1" x14ac:dyDescent="0.2">
      <c r="C91" s="29"/>
      <c r="I91" s="42"/>
      <c r="J91" s="42"/>
      <c r="K91" s="42"/>
    </row>
    <row r="92" spans="3:11" x14ac:dyDescent="0.2">
      <c r="C92" s="30"/>
      <c r="D92" s="30"/>
      <c r="E92" s="30"/>
      <c r="F92" s="30"/>
      <c r="G92" s="30"/>
      <c r="H92" s="30"/>
      <c r="I92" s="42"/>
      <c r="J92" s="42"/>
      <c r="K92" s="42"/>
    </row>
    <row r="93" spans="3:11" x14ac:dyDescent="0.2">
      <c r="C93" s="30"/>
      <c r="D93" s="30"/>
      <c r="E93" s="30"/>
      <c r="F93" s="30"/>
      <c r="G93" s="30"/>
      <c r="H93" s="30"/>
      <c r="I93" s="42"/>
      <c r="J93" s="42"/>
      <c r="K93" s="42"/>
    </row>
    <row r="94" spans="3:11" x14ac:dyDescent="0.2">
      <c r="C94" s="30"/>
      <c r="D94" s="30"/>
      <c r="E94" s="30"/>
      <c r="F94" s="30"/>
      <c r="G94" s="30"/>
      <c r="H94" s="30"/>
      <c r="I94" s="42"/>
      <c r="J94" s="42"/>
      <c r="K94" s="42"/>
    </row>
    <row r="95" spans="3:11" x14ac:dyDescent="0.2">
      <c r="C95" s="30"/>
      <c r="D95" s="30"/>
      <c r="E95" s="30"/>
      <c r="F95" s="30"/>
      <c r="G95" s="30"/>
      <c r="H95" s="30"/>
      <c r="I95" s="42"/>
      <c r="J95" s="42"/>
      <c r="K95" s="42"/>
    </row>
    <row r="96" spans="3:11" x14ac:dyDescent="0.2">
      <c r="C96" s="30"/>
      <c r="D96" s="30"/>
      <c r="E96" s="30"/>
      <c r="F96" s="30"/>
      <c r="G96" s="30"/>
      <c r="H96" s="30"/>
      <c r="I96" s="42"/>
      <c r="J96" s="42"/>
      <c r="K96" s="42"/>
    </row>
    <row r="97" spans="3:11" x14ac:dyDescent="0.2">
      <c r="C97" s="30"/>
      <c r="D97" s="30"/>
      <c r="E97" s="30"/>
      <c r="F97" s="30"/>
      <c r="G97" s="30"/>
      <c r="H97" s="30"/>
      <c r="I97" s="42"/>
      <c r="J97" s="42"/>
      <c r="K97" s="42"/>
    </row>
    <row r="98" spans="3:11" x14ac:dyDescent="0.2">
      <c r="C98" s="30"/>
      <c r="D98" s="30"/>
      <c r="E98" s="30"/>
      <c r="F98" s="30"/>
      <c r="G98" s="30"/>
      <c r="H98" s="30"/>
      <c r="I98" s="42"/>
      <c r="J98" s="42"/>
      <c r="K98" s="42"/>
    </row>
    <row r="99" spans="3:11" x14ac:dyDescent="0.2">
      <c r="C99" s="30"/>
      <c r="D99" s="30"/>
      <c r="E99" s="30"/>
      <c r="F99" s="30"/>
      <c r="G99" s="30"/>
      <c r="H99" s="30"/>
      <c r="I99" s="42"/>
      <c r="J99" s="42"/>
      <c r="K99" s="42"/>
    </row>
    <row r="100" spans="3:11" x14ac:dyDescent="0.2">
      <c r="C100" s="30"/>
      <c r="D100" s="30"/>
      <c r="E100" s="30"/>
      <c r="F100" s="30"/>
      <c r="G100" s="30"/>
      <c r="H100" s="30"/>
      <c r="I100" s="42"/>
      <c r="J100" s="42"/>
      <c r="K100" s="42"/>
    </row>
    <row r="101" spans="3:11" x14ac:dyDescent="0.2">
      <c r="C101" s="30"/>
      <c r="D101" s="30"/>
      <c r="E101" s="30"/>
      <c r="F101" s="30"/>
      <c r="G101" s="30"/>
      <c r="H101" s="30"/>
      <c r="I101" s="42"/>
      <c r="J101" s="42"/>
      <c r="K101" s="42"/>
    </row>
    <row r="102" spans="3:11" x14ac:dyDescent="0.2">
      <c r="C102" s="30"/>
      <c r="D102" s="30"/>
      <c r="E102" s="30"/>
      <c r="F102" s="30"/>
      <c r="G102" s="30"/>
      <c r="H102" s="30"/>
      <c r="I102" s="42"/>
      <c r="J102" s="42"/>
      <c r="K102" s="42"/>
    </row>
    <row r="103" spans="3:11" x14ac:dyDescent="0.2">
      <c r="C103" s="30"/>
      <c r="D103" s="30"/>
      <c r="E103" s="30"/>
      <c r="F103" s="30"/>
      <c r="G103" s="30"/>
      <c r="H103" s="30"/>
      <c r="I103" s="42"/>
      <c r="J103" s="42"/>
      <c r="K103" s="42"/>
    </row>
    <row r="104" spans="3:11" x14ac:dyDescent="0.2">
      <c r="C104" s="30"/>
      <c r="D104" s="30"/>
      <c r="E104" s="30"/>
      <c r="F104" s="30"/>
      <c r="G104" s="30"/>
      <c r="H104" s="30"/>
      <c r="I104" s="42"/>
      <c r="J104" s="42"/>
      <c r="K104" s="42"/>
    </row>
    <row r="105" spans="3:11" x14ac:dyDescent="0.2">
      <c r="C105" s="30"/>
      <c r="D105" s="30"/>
      <c r="E105" s="30"/>
      <c r="F105" s="30"/>
      <c r="G105" s="30"/>
      <c r="H105" s="30"/>
      <c r="I105" s="42"/>
      <c r="J105" s="42"/>
      <c r="K105" s="42"/>
    </row>
    <row r="106" spans="3:11" x14ac:dyDescent="0.2">
      <c r="C106" s="30"/>
      <c r="D106" s="30"/>
      <c r="E106" s="30"/>
      <c r="F106" s="30"/>
      <c r="G106" s="30"/>
      <c r="H106" s="30"/>
      <c r="I106" s="42"/>
      <c r="J106" s="42"/>
      <c r="K106" s="42"/>
    </row>
    <row r="107" spans="3:11" x14ac:dyDescent="0.2">
      <c r="C107" s="30"/>
      <c r="D107" s="30"/>
      <c r="E107" s="30"/>
      <c r="F107" s="30"/>
      <c r="G107" s="30"/>
      <c r="H107" s="30"/>
      <c r="I107" s="42"/>
      <c r="J107" s="42"/>
      <c r="K107" s="42"/>
    </row>
    <row r="108" spans="3:11" x14ac:dyDescent="0.2">
      <c r="C108" s="30"/>
      <c r="D108" s="30"/>
      <c r="E108" s="30"/>
      <c r="F108" s="30"/>
      <c r="G108" s="30"/>
      <c r="H108" s="30"/>
      <c r="I108" s="42"/>
      <c r="J108" s="42"/>
      <c r="K108" s="42"/>
    </row>
    <row r="109" spans="3:11" x14ac:dyDescent="0.2">
      <c r="C109" s="30"/>
      <c r="D109" s="30"/>
      <c r="E109" s="30"/>
      <c r="F109" s="30"/>
      <c r="G109" s="30"/>
      <c r="H109" s="30"/>
      <c r="I109" s="42"/>
      <c r="J109" s="42"/>
      <c r="K109" s="42"/>
    </row>
    <row r="110" spans="3:11" x14ac:dyDescent="0.2">
      <c r="C110" s="30"/>
      <c r="D110" s="30"/>
      <c r="E110" s="30"/>
      <c r="F110" s="30"/>
      <c r="G110" s="30"/>
      <c r="H110" s="30"/>
      <c r="I110" s="42"/>
      <c r="J110" s="42"/>
      <c r="K110" s="42"/>
    </row>
    <row r="111" spans="3:11" x14ac:dyDescent="0.2">
      <c r="C111" s="30"/>
      <c r="D111" s="30"/>
      <c r="E111" s="30"/>
      <c r="F111" s="30"/>
      <c r="G111" s="30"/>
      <c r="H111" s="30"/>
      <c r="I111" s="42"/>
      <c r="J111" s="42"/>
      <c r="K111" s="42"/>
    </row>
    <row r="112" spans="3:11" x14ac:dyDescent="0.2">
      <c r="C112" s="30"/>
      <c r="D112" s="30"/>
      <c r="E112" s="30"/>
      <c r="F112" s="30"/>
      <c r="G112" s="30"/>
      <c r="H112" s="30"/>
      <c r="I112" s="42"/>
      <c r="J112" s="42"/>
      <c r="K112" s="42"/>
    </row>
    <row r="113" spans="3:11" x14ac:dyDescent="0.2">
      <c r="C113" s="30"/>
      <c r="D113" s="30"/>
      <c r="E113" s="30"/>
      <c r="F113" s="30"/>
      <c r="G113" s="30"/>
      <c r="H113" s="30"/>
      <c r="I113" s="42"/>
      <c r="J113" s="42"/>
      <c r="K113" s="42"/>
    </row>
    <row r="114" spans="3:11" x14ac:dyDescent="0.2">
      <c r="C114" s="30"/>
      <c r="D114" s="30"/>
      <c r="E114" s="30"/>
      <c r="F114" s="30"/>
      <c r="G114" s="30"/>
      <c r="H114" s="30"/>
      <c r="I114" s="42"/>
      <c r="J114" s="42"/>
      <c r="K114" s="42"/>
    </row>
    <row r="115" spans="3:11" x14ac:dyDescent="0.2">
      <c r="C115" s="30"/>
      <c r="D115" s="30"/>
      <c r="E115" s="30"/>
      <c r="F115" s="30"/>
      <c r="G115" s="30"/>
      <c r="H115" s="30"/>
      <c r="I115" s="42"/>
      <c r="J115" s="42"/>
      <c r="K115" s="42"/>
    </row>
    <row r="116" spans="3:11" x14ac:dyDescent="0.2">
      <c r="C116" s="30"/>
      <c r="D116" s="30"/>
      <c r="E116" s="30"/>
      <c r="F116" s="30"/>
      <c r="G116" s="30"/>
      <c r="H116" s="30"/>
      <c r="I116" s="42"/>
      <c r="J116" s="42"/>
      <c r="K116" s="42"/>
    </row>
    <row r="117" spans="3:11" x14ac:dyDescent="0.2">
      <c r="C117" s="30"/>
      <c r="D117" s="30"/>
      <c r="E117" s="30"/>
      <c r="F117" s="30"/>
      <c r="G117" s="30"/>
      <c r="H117" s="30"/>
      <c r="I117" s="42"/>
      <c r="J117" s="42"/>
      <c r="K117" s="42"/>
    </row>
    <row r="118" spans="3:11" x14ac:dyDescent="0.2">
      <c r="C118" s="30"/>
      <c r="D118" s="30"/>
      <c r="E118" s="30"/>
      <c r="F118" s="30"/>
      <c r="G118" s="30"/>
      <c r="H118" s="30"/>
      <c r="I118" s="42"/>
      <c r="J118" s="42"/>
      <c r="K118" s="42"/>
    </row>
    <row r="119" spans="3:11" x14ac:dyDescent="0.2">
      <c r="C119" s="30"/>
      <c r="D119" s="30"/>
      <c r="E119" s="30"/>
      <c r="F119" s="30"/>
      <c r="G119" s="30"/>
      <c r="H119" s="30"/>
      <c r="I119" s="42"/>
      <c r="J119" s="42"/>
      <c r="K119" s="42"/>
    </row>
    <row r="120" spans="3:11" x14ac:dyDescent="0.2">
      <c r="C120" s="30"/>
      <c r="D120" s="30"/>
      <c r="E120" s="30"/>
      <c r="F120" s="30"/>
      <c r="G120" s="30"/>
      <c r="H120" s="30"/>
      <c r="I120" s="42"/>
      <c r="J120" s="42"/>
      <c r="K120" s="42"/>
    </row>
    <row r="121" spans="3:11" x14ac:dyDescent="0.2">
      <c r="C121" s="30"/>
      <c r="D121" s="30"/>
      <c r="E121" s="30"/>
      <c r="F121" s="30"/>
      <c r="G121" s="30"/>
      <c r="H121" s="30"/>
      <c r="I121" s="42"/>
      <c r="J121" s="42"/>
      <c r="K121" s="42"/>
    </row>
    <row r="122" spans="3:11" x14ac:dyDescent="0.2">
      <c r="C122" s="30"/>
      <c r="D122" s="30"/>
      <c r="E122" s="30"/>
      <c r="F122" s="30"/>
      <c r="G122" s="30"/>
      <c r="H122" s="30"/>
      <c r="I122" s="42"/>
      <c r="J122" s="42"/>
      <c r="K122" s="42"/>
    </row>
    <row r="123" spans="3:11" x14ac:dyDescent="0.2">
      <c r="C123" s="30"/>
      <c r="D123" s="30"/>
      <c r="E123" s="30"/>
      <c r="F123" s="30"/>
      <c r="G123" s="30"/>
      <c r="H123" s="30"/>
      <c r="I123" s="42"/>
      <c r="J123" s="42"/>
      <c r="K123" s="42"/>
    </row>
    <row r="124" spans="3:11" x14ac:dyDescent="0.2">
      <c r="C124" s="30"/>
      <c r="D124" s="30"/>
      <c r="E124" s="30"/>
      <c r="F124" s="30"/>
      <c r="G124" s="30"/>
      <c r="H124" s="30"/>
      <c r="I124" s="42"/>
      <c r="J124" s="42"/>
      <c r="K124" s="42"/>
    </row>
    <row r="125" spans="3:11" x14ac:dyDescent="0.2">
      <c r="C125" s="30"/>
      <c r="D125" s="30"/>
      <c r="E125" s="30"/>
      <c r="F125" s="30"/>
      <c r="G125" s="30"/>
      <c r="H125" s="30"/>
      <c r="I125" s="42"/>
      <c r="J125" s="42"/>
      <c r="K125" s="42"/>
    </row>
    <row r="126" spans="3:11" x14ac:dyDescent="0.2">
      <c r="C126" s="30"/>
      <c r="D126" s="30"/>
      <c r="E126" s="30"/>
      <c r="F126" s="30"/>
      <c r="G126" s="30"/>
      <c r="H126" s="30"/>
      <c r="I126" s="42"/>
      <c r="J126" s="42"/>
      <c r="K126" s="42"/>
    </row>
    <row r="127" spans="3:11" x14ac:dyDescent="0.2">
      <c r="C127" s="30"/>
      <c r="D127" s="30"/>
      <c r="E127" s="30"/>
      <c r="F127" s="30"/>
      <c r="G127" s="30"/>
      <c r="H127" s="30"/>
      <c r="I127" s="42"/>
      <c r="J127" s="42"/>
      <c r="K127" s="42"/>
    </row>
    <row r="128" spans="3:11" x14ac:dyDescent="0.2">
      <c r="C128" s="30"/>
      <c r="D128" s="30"/>
      <c r="E128" s="30"/>
      <c r="F128" s="30"/>
      <c r="G128" s="30"/>
      <c r="H128" s="30"/>
      <c r="I128" s="42"/>
      <c r="J128" s="42"/>
      <c r="K128" s="42"/>
    </row>
    <row r="129" spans="3:11" x14ac:dyDescent="0.2">
      <c r="C129" s="30"/>
      <c r="D129" s="30"/>
      <c r="E129" s="30"/>
      <c r="F129" s="30"/>
      <c r="G129" s="30"/>
      <c r="H129" s="30"/>
      <c r="I129" s="42"/>
      <c r="J129" s="42"/>
      <c r="K129" s="42"/>
    </row>
    <row r="130" spans="3:11" x14ac:dyDescent="0.2">
      <c r="C130" s="30"/>
      <c r="D130" s="30"/>
      <c r="E130" s="30"/>
      <c r="F130" s="30"/>
      <c r="G130" s="30"/>
      <c r="H130" s="30"/>
      <c r="I130" s="42"/>
      <c r="J130" s="42"/>
      <c r="K130" s="42"/>
    </row>
  </sheetData>
  <sheetProtection algorithmName="SHA-512" hashValue="q1igtGk1l7K6gPZoLd4YYubpvPGmqa8Kody6Fuvj4tlOhCFpGpP3vALJCeo4rSur1xtuGXEJrcTA05tImWPfuw==" saltValue="tkQdWCkWzZjzR+SPCz/XIQ==" spinCount="100000" sheet="1" objects="1" scenario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view="pageLayout" topLeftCell="A4" zoomScaleNormal="100" workbookViewId="0">
      <selection activeCell="F19" sqref="F19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5" width="7.140625" customWidth="1"/>
    <col min="8" max="8" width="13" customWidth="1"/>
  </cols>
  <sheetData>
    <row r="1" spans="1:9" ht="13.5" customHeight="1" x14ac:dyDescent="0.2">
      <c r="A1" s="88"/>
      <c r="B1" s="88"/>
      <c r="C1" s="88"/>
      <c r="D1" s="88"/>
      <c r="E1" s="88"/>
      <c r="F1" s="88"/>
    </row>
    <row r="2" spans="1:9" ht="13.5" customHeight="1" x14ac:dyDescent="0.2"/>
    <row r="3" spans="1:9" ht="61.9" customHeight="1" x14ac:dyDescent="0.2">
      <c r="A3" s="16"/>
      <c r="B3" s="91" t="s">
        <v>118</v>
      </c>
      <c r="C3" s="21"/>
      <c r="D3" s="21"/>
      <c r="E3" s="21"/>
      <c r="F3" s="21"/>
      <c r="G3" s="15"/>
    </row>
    <row r="4" spans="1:9" ht="21.95" customHeight="1" x14ac:dyDescent="0.2">
      <c r="A4" s="2"/>
      <c r="B4" s="2"/>
      <c r="C4" s="2"/>
      <c r="D4" s="2"/>
      <c r="E4" s="2"/>
      <c r="F4" s="2"/>
      <c r="G4" s="15"/>
    </row>
    <row r="5" spans="1:9" ht="16.7" customHeight="1" x14ac:dyDescent="0.2">
      <c r="A5" s="15"/>
      <c r="B5" s="17"/>
      <c r="C5" s="15"/>
      <c r="D5" s="15"/>
      <c r="E5" s="15"/>
      <c r="F5" s="15"/>
    </row>
    <row r="6" spans="1:9" ht="25.7" customHeight="1" x14ac:dyDescent="0.2">
      <c r="A6" s="11"/>
      <c r="B6" s="11"/>
      <c r="C6" s="11"/>
      <c r="D6" s="11"/>
      <c r="E6" s="11"/>
      <c r="F6" s="38" t="s">
        <v>32</v>
      </c>
      <c r="G6" s="15"/>
    </row>
    <row r="7" spans="1:9" ht="21.95" customHeight="1" x14ac:dyDescent="0.2">
      <c r="A7" s="5">
        <v>1</v>
      </c>
      <c r="B7" s="18" t="s">
        <v>13</v>
      </c>
      <c r="C7" s="24"/>
      <c r="D7" s="24"/>
      <c r="E7" s="24"/>
      <c r="F7" s="46">
        <f>Sheet1!F5</f>
        <v>0</v>
      </c>
      <c r="G7" s="15"/>
    </row>
    <row r="8" spans="1:9" ht="12.75" x14ac:dyDescent="0.2">
      <c r="A8" s="9"/>
      <c r="B8" s="9"/>
      <c r="C8" s="9"/>
      <c r="D8" s="9"/>
      <c r="E8" s="9"/>
      <c r="F8" s="46"/>
    </row>
    <row r="9" spans="1:9" ht="21.95" customHeight="1" x14ac:dyDescent="0.2">
      <c r="A9" s="5">
        <v>2</v>
      </c>
      <c r="B9" s="18" t="s">
        <v>14</v>
      </c>
      <c r="C9" s="24"/>
      <c r="D9" s="24"/>
      <c r="E9" s="24"/>
      <c r="F9" s="46">
        <f>Sheet1!F7</f>
        <v>0</v>
      </c>
      <c r="G9" s="15"/>
    </row>
    <row r="10" spans="1:9" ht="12.75" x14ac:dyDescent="0.2">
      <c r="A10" s="9"/>
      <c r="B10" s="9"/>
      <c r="C10" s="9"/>
      <c r="D10" s="9"/>
      <c r="E10" s="9"/>
      <c r="F10" s="46"/>
    </row>
    <row r="11" spans="1:9" ht="21.95" customHeight="1" x14ac:dyDescent="0.2">
      <c r="A11" s="5">
        <v>3</v>
      </c>
      <c r="B11" s="18" t="s">
        <v>15</v>
      </c>
      <c r="C11" s="24"/>
      <c r="D11" s="24"/>
      <c r="E11" s="24"/>
      <c r="F11" s="46">
        <f>Sheet1!F9</f>
        <v>0</v>
      </c>
      <c r="G11" s="15"/>
    </row>
    <row r="12" spans="1:9" ht="12.75" x14ac:dyDescent="0.2">
      <c r="A12" s="9"/>
      <c r="B12" s="9"/>
      <c r="C12" s="9"/>
      <c r="D12" s="9"/>
      <c r="E12" s="9"/>
      <c r="F12" s="46"/>
    </row>
    <row r="13" spans="1:9" ht="21.95" customHeight="1" x14ac:dyDescent="0.2">
      <c r="A13" s="5">
        <v>4</v>
      </c>
      <c r="B13" s="18" t="s">
        <v>16</v>
      </c>
      <c r="C13" s="24"/>
      <c r="D13" s="24"/>
      <c r="E13" s="24"/>
      <c r="F13" s="46">
        <f>Sheet1!F11</f>
        <v>0</v>
      </c>
      <c r="G13" s="15"/>
    </row>
    <row r="14" spans="1:9" x14ac:dyDescent="0.2">
      <c r="A14" s="9"/>
      <c r="B14" s="9"/>
      <c r="C14" s="9"/>
      <c r="D14" s="9"/>
      <c r="E14" s="9"/>
      <c r="F14" s="9"/>
    </row>
    <row r="15" spans="1:9" ht="21.95" customHeight="1" x14ac:dyDescent="0.2">
      <c r="A15" s="7">
        <v>5</v>
      </c>
      <c r="B15" s="19" t="s">
        <v>17</v>
      </c>
      <c r="C15" s="26"/>
      <c r="D15" s="31"/>
      <c r="E15" s="26"/>
      <c r="F15" s="26"/>
      <c r="G15" s="15"/>
      <c r="H15" s="15"/>
    </row>
    <row r="16" spans="1:9" ht="23.45" customHeight="1" x14ac:dyDescent="0.2">
      <c r="A16" s="96"/>
      <c r="B16" s="97" t="s">
        <v>18</v>
      </c>
      <c r="C16" s="100" t="s">
        <v>125</v>
      </c>
      <c r="D16" s="99">
        <v>3</v>
      </c>
      <c r="E16" s="127"/>
      <c r="F16" s="98">
        <f>D16*E16</f>
        <v>0</v>
      </c>
      <c r="G16" s="15"/>
      <c r="H16" s="47" t="str">
        <f>IF(E16="","Vnesi ceno!","")</f>
        <v>Vnesi ceno!</v>
      </c>
      <c r="I16" s="15"/>
    </row>
    <row r="17" spans="1:9" ht="23.45" customHeight="1" x14ac:dyDescent="0.2">
      <c r="A17" s="8"/>
      <c r="B17" s="114" t="s">
        <v>131</v>
      </c>
      <c r="C17" s="101" t="s">
        <v>124</v>
      </c>
      <c r="D17" s="32">
        <v>24</v>
      </c>
      <c r="E17" s="128"/>
      <c r="F17" s="27">
        <f>D17*E17</f>
        <v>0</v>
      </c>
      <c r="G17" s="15"/>
      <c r="H17" s="47" t="str">
        <f>IF(E17="","Vnesi ceno!","")</f>
        <v>Vnesi ceno!</v>
      </c>
      <c r="I17" s="113"/>
    </row>
    <row r="18" spans="1:9" x14ac:dyDescent="0.2">
      <c r="A18" s="11"/>
      <c r="B18" s="11"/>
      <c r="C18" s="11"/>
      <c r="D18" s="11"/>
      <c r="E18" s="11"/>
      <c r="F18" s="11"/>
      <c r="H18" s="15"/>
    </row>
    <row r="19" spans="1:9" ht="21.95" customHeight="1" x14ac:dyDescent="0.2">
      <c r="A19" s="5"/>
      <c r="B19" s="18" t="s">
        <v>19</v>
      </c>
      <c r="C19" s="24"/>
      <c r="D19" s="24"/>
      <c r="E19" s="24">
        <v>5</v>
      </c>
      <c r="F19" s="24">
        <f>(F7+F9+F11+F13)*E19/100</f>
        <v>0</v>
      </c>
      <c r="G19" s="15"/>
    </row>
    <row r="20" spans="1:9" x14ac:dyDescent="0.2">
      <c r="A20" s="9"/>
      <c r="B20" s="9"/>
      <c r="C20" s="9"/>
      <c r="D20" s="9"/>
      <c r="E20" s="9"/>
      <c r="F20" s="9"/>
    </row>
    <row r="21" spans="1:9" ht="21.95" customHeight="1" x14ac:dyDescent="0.2">
      <c r="A21" s="5"/>
      <c r="B21" s="18" t="s">
        <v>20</v>
      </c>
      <c r="C21" s="24"/>
      <c r="D21" s="24"/>
      <c r="E21" s="24"/>
      <c r="F21" s="24">
        <f>F7+F9+F11+F13+F16+F17+F19</f>
        <v>0</v>
      </c>
      <c r="G21" s="15"/>
    </row>
    <row r="22" spans="1:9" x14ac:dyDescent="0.2">
      <c r="A22" s="10"/>
      <c r="B22" s="10"/>
      <c r="C22" s="10"/>
      <c r="D22" s="10"/>
      <c r="E22" s="10"/>
      <c r="F22" s="10"/>
    </row>
    <row r="25" spans="1:9" x14ac:dyDescent="0.2">
      <c r="A25" s="11"/>
      <c r="B25" s="11"/>
      <c r="C25" s="11"/>
      <c r="D25" s="11"/>
      <c r="E25" s="11"/>
      <c r="F25" s="11"/>
    </row>
    <row r="26" spans="1:9" ht="34.700000000000003" customHeight="1" x14ac:dyDescent="0.2">
      <c r="A26" s="89" t="s">
        <v>111</v>
      </c>
      <c r="B26" s="57"/>
      <c r="C26" s="57"/>
      <c r="D26" s="57"/>
      <c r="E26" s="21"/>
      <c r="F26" s="21"/>
      <c r="G26" s="15"/>
    </row>
    <row r="27" spans="1:9" ht="15.2" customHeight="1" x14ac:dyDescent="0.2">
      <c r="A27" s="48" t="s">
        <v>39</v>
      </c>
      <c r="B27" s="48" t="s">
        <v>63</v>
      </c>
      <c r="C27" s="48" t="s">
        <v>103</v>
      </c>
      <c r="D27" s="48" t="s">
        <v>107</v>
      </c>
      <c r="E27" s="69" t="s">
        <v>108</v>
      </c>
      <c r="F27" s="69" t="s">
        <v>109</v>
      </c>
      <c r="G27" s="15"/>
    </row>
    <row r="28" spans="1:9" ht="21.95" customHeight="1" x14ac:dyDescent="0.2">
      <c r="A28" s="49">
        <v>1</v>
      </c>
      <c r="B28" s="58" t="s">
        <v>13</v>
      </c>
      <c r="C28" s="65"/>
      <c r="D28" s="65"/>
      <c r="E28" s="74" t="str">
        <f>IF(F28=0,"/","")</f>
        <v>/</v>
      </c>
      <c r="F28" s="78">
        <f>SUM(F29:F33)</f>
        <v>0</v>
      </c>
      <c r="G28" s="15"/>
    </row>
    <row r="29" spans="1:9" ht="11.25" x14ac:dyDescent="0.2">
      <c r="A29" s="50"/>
      <c r="B29" s="59"/>
      <c r="C29" s="50"/>
      <c r="D29" s="50"/>
      <c r="E29" s="70"/>
      <c r="F29" s="76"/>
      <c r="G29" s="15"/>
      <c r="H29" s="15"/>
    </row>
    <row r="30" spans="1:9" ht="15.2" customHeight="1" x14ac:dyDescent="0.2">
      <c r="A30" s="51" t="s">
        <v>40</v>
      </c>
      <c r="B30" s="60" t="s">
        <v>64</v>
      </c>
      <c r="C30" s="51" t="s">
        <v>104</v>
      </c>
      <c r="D30" s="68">
        <v>101.4</v>
      </c>
      <c r="E30" s="71"/>
      <c r="F30" s="71">
        <f>D30*E30</f>
        <v>0</v>
      </c>
      <c r="G30" s="15"/>
      <c r="H30" s="47" t="str">
        <f>IF(E30="","Vnesi ceno!","")</f>
        <v>Vnesi ceno!</v>
      </c>
      <c r="I30" s="15"/>
    </row>
    <row r="31" spans="1:9" ht="11.25" x14ac:dyDescent="0.2">
      <c r="A31" s="52"/>
      <c r="B31" s="61"/>
      <c r="C31" s="52"/>
      <c r="D31" s="52"/>
      <c r="E31" s="72"/>
      <c r="F31" s="72"/>
      <c r="G31" s="15"/>
      <c r="H31" s="15"/>
    </row>
    <row r="32" spans="1:9" ht="15.95" customHeight="1" x14ac:dyDescent="0.2">
      <c r="A32" s="15"/>
      <c r="B32" s="62"/>
      <c r="C32" s="15"/>
      <c r="D32" s="15"/>
      <c r="E32" s="15"/>
      <c r="F32" s="15"/>
    </row>
    <row r="33" spans="1:9" x14ac:dyDescent="0.2">
      <c r="A33" s="11"/>
      <c r="B33" s="11"/>
      <c r="C33" s="11"/>
      <c r="D33" s="11"/>
      <c r="E33" s="11"/>
      <c r="F33" s="11"/>
    </row>
    <row r="34" spans="1:9" ht="21.95" customHeight="1" x14ac:dyDescent="0.2">
      <c r="A34" s="53">
        <v>2</v>
      </c>
      <c r="B34" s="57" t="s">
        <v>14</v>
      </c>
      <c r="C34" s="66"/>
      <c r="D34" s="66"/>
      <c r="E34" s="77"/>
      <c r="F34" s="79">
        <f>SUM(F35:F49)</f>
        <v>0</v>
      </c>
      <c r="G34" s="15"/>
    </row>
    <row r="35" spans="1:9" ht="11.25" x14ac:dyDescent="0.2">
      <c r="A35" s="50"/>
      <c r="B35" s="59"/>
      <c r="C35" s="50"/>
      <c r="D35" s="50"/>
      <c r="E35" s="70"/>
      <c r="F35" s="76"/>
      <c r="G35" s="15"/>
      <c r="H35" s="15"/>
    </row>
    <row r="36" spans="1:9" ht="51.4" customHeight="1" x14ac:dyDescent="0.2">
      <c r="A36" s="51" t="s">
        <v>41</v>
      </c>
      <c r="B36" s="60" t="s">
        <v>65</v>
      </c>
      <c r="C36" s="51" t="s">
        <v>105</v>
      </c>
      <c r="D36" s="51">
        <v>1</v>
      </c>
      <c r="E36" s="71"/>
      <c r="F36" s="71">
        <f>D36*E36</f>
        <v>0</v>
      </c>
      <c r="G36" s="15"/>
      <c r="H36" s="47" t="str">
        <f>IF(E36="","Vnesi ceno brez senčil!","")</f>
        <v>Vnesi ceno brez senčil!</v>
      </c>
      <c r="I36" s="15"/>
    </row>
    <row r="37" spans="1:9" ht="11.25" x14ac:dyDescent="0.2">
      <c r="A37" s="52"/>
      <c r="B37" s="61"/>
      <c r="C37" s="52"/>
      <c r="D37" s="52"/>
      <c r="E37" s="72"/>
      <c r="F37" s="72"/>
      <c r="G37" s="15"/>
      <c r="H37" s="15"/>
    </row>
    <row r="38" spans="1:9" ht="51.4" customHeight="1" x14ac:dyDescent="0.2">
      <c r="A38" s="51" t="s">
        <v>42</v>
      </c>
      <c r="B38" s="60" t="s">
        <v>66</v>
      </c>
      <c r="C38" s="51" t="s">
        <v>105</v>
      </c>
      <c r="D38" s="51">
        <v>6</v>
      </c>
      <c r="E38" s="71"/>
      <c r="F38" s="71">
        <f>D38*E38</f>
        <v>0</v>
      </c>
      <c r="G38" s="15"/>
      <c r="H38" s="47" t="str">
        <f>IF(E38="","Vnesi ceno brez senčil!","")</f>
        <v>Vnesi ceno brez senčil!</v>
      </c>
      <c r="I38" s="15"/>
    </row>
    <row r="39" spans="1:9" ht="11.25" x14ac:dyDescent="0.2">
      <c r="A39" s="52"/>
      <c r="B39" s="61"/>
      <c r="C39" s="52"/>
      <c r="D39" s="52"/>
      <c r="E39" s="72"/>
      <c r="F39" s="72"/>
      <c r="G39" s="15"/>
      <c r="H39" s="15"/>
    </row>
    <row r="40" spans="1:9" ht="51.4" customHeight="1" x14ac:dyDescent="0.2">
      <c r="A40" s="51" t="s">
        <v>43</v>
      </c>
      <c r="B40" s="60" t="s">
        <v>67</v>
      </c>
      <c r="C40" s="51" t="s">
        <v>105</v>
      </c>
      <c r="D40" s="51">
        <v>3</v>
      </c>
      <c r="E40" s="71"/>
      <c r="F40" s="71">
        <f>D40*E40</f>
        <v>0</v>
      </c>
      <c r="G40" s="15"/>
      <c r="H40" s="47" t="str">
        <f>IF(E40="","Vnesi ceno brez senčil!","")</f>
        <v>Vnesi ceno brez senčil!</v>
      </c>
      <c r="I40" s="15"/>
    </row>
    <row r="41" spans="1:9" ht="11.25" x14ac:dyDescent="0.2">
      <c r="A41" s="52"/>
      <c r="B41" s="61"/>
      <c r="C41" s="52"/>
      <c r="D41" s="52"/>
      <c r="E41" s="72"/>
      <c r="F41" s="72"/>
      <c r="G41" s="15"/>
      <c r="H41" s="15"/>
    </row>
    <row r="42" spans="1:9" ht="64.150000000000006" customHeight="1" x14ac:dyDescent="0.2">
      <c r="A42" s="51" t="s">
        <v>44</v>
      </c>
      <c r="B42" s="60" t="s">
        <v>0</v>
      </c>
      <c r="C42" s="51" t="s">
        <v>105</v>
      </c>
      <c r="D42" s="51">
        <v>1</v>
      </c>
      <c r="E42" s="71"/>
      <c r="F42" s="71">
        <f>D42*E42</f>
        <v>0</v>
      </c>
      <c r="G42" s="15"/>
      <c r="H42" s="47" t="str">
        <f>IF(E42="","Vnesi ceno brez senčil!","")</f>
        <v>Vnesi ceno brez senčil!</v>
      </c>
      <c r="I42" s="15"/>
    </row>
    <row r="43" spans="1:9" ht="11.25" x14ac:dyDescent="0.2">
      <c r="A43" s="52"/>
      <c r="B43" s="61"/>
      <c r="C43" s="52"/>
      <c r="D43" s="52"/>
      <c r="E43" s="72"/>
      <c r="F43" s="72"/>
      <c r="G43" s="15"/>
      <c r="H43" s="15"/>
    </row>
    <row r="44" spans="1:9" ht="51.4" customHeight="1" x14ac:dyDescent="0.2">
      <c r="A44" s="51" t="s">
        <v>45</v>
      </c>
      <c r="B44" s="60" t="s">
        <v>68</v>
      </c>
      <c r="C44" s="51" t="s">
        <v>105</v>
      </c>
      <c r="D44" s="51">
        <v>11</v>
      </c>
      <c r="E44" s="71"/>
      <c r="F44" s="71">
        <f>D44*E44</f>
        <v>0</v>
      </c>
      <c r="G44" s="15"/>
      <c r="H44" s="47" t="str">
        <f>IF(E44="","Vnesi ceno brez senčil!","")</f>
        <v>Vnesi ceno brez senčil!</v>
      </c>
      <c r="I44" s="15"/>
    </row>
    <row r="45" spans="1:9" ht="11.25" x14ac:dyDescent="0.2">
      <c r="A45" s="52"/>
      <c r="B45" s="61"/>
      <c r="C45" s="52"/>
      <c r="D45" s="52"/>
      <c r="E45" s="72"/>
      <c r="F45" s="72"/>
      <c r="G45" s="15"/>
      <c r="H45" s="15"/>
    </row>
    <row r="46" spans="1:9" ht="64.150000000000006" customHeight="1" x14ac:dyDescent="0.2">
      <c r="A46" s="51" t="s">
        <v>46</v>
      </c>
      <c r="B46" s="60" t="s">
        <v>1</v>
      </c>
      <c r="C46" s="51" t="s">
        <v>105</v>
      </c>
      <c r="D46" s="51">
        <v>1</v>
      </c>
      <c r="E46" s="71"/>
      <c r="F46" s="71">
        <f>D46*E46</f>
        <v>0</v>
      </c>
      <c r="G46" s="15"/>
      <c r="H46" s="47" t="str">
        <f>IF(E46="","Vnesi ceno brez senčil!","")</f>
        <v>Vnesi ceno brez senčil!</v>
      </c>
      <c r="I46" s="15"/>
    </row>
    <row r="47" spans="1:9" ht="11.25" x14ac:dyDescent="0.2">
      <c r="A47" s="52"/>
      <c r="B47" s="61"/>
      <c r="C47" s="52"/>
      <c r="D47" s="52"/>
      <c r="E47" s="72"/>
      <c r="F47" s="72"/>
      <c r="G47" s="15"/>
      <c r="H47" s="15"/>
    </row>
    <row r="48" spans="1:9" ht="15.95" customHeight="1" x14ac:dyDescent="0.2">
      <c r="A48" s="15"/>
      <c r="B48" s="62" t="s">
        <v>69</v>
      </c>
      <c r="C48" s="15"/>
      <c r="D48" s="15"/>
      <c r="E48" s="15"/>
      <c r="F48" s="15"/>
    </row>
    <row r="49" spans="1:9" x14ac:dyDescent="0.2">
      <c r="A49" s="11"/>
      <c r="B49" s="11"/>
      <c r="C49" s="11"/>
      <c r="D49" s="11"/>
      <c r="E49" s="11"/>
      <c r="F49" s="11"/>
    </row>
    <row r="50" spans="1:9" ht="21.95" customHeight="1" x14ac:dyDescent="0.2">
      <c r="A50" s="53">
        <v>3</v>
      </c>
      <c r="B50" s="57" t="s">
        <v>15</v>
      </c>
      <c r="C50" s="66"/>
      <c r="D50" s="66"/>
      <c r="E50" s="77"/>
      <c r="F50" s="79">
        <f>SUM(F51:F57)</f>
        <v>0</v>
      </c>
      <c r="G50" s="15"/>
    </row>
    <row r="51" spans="1:9" ht="11.25" x14ac:dyDescent="0.2">
      <c r="A51" s="50"/>
      <c r="B51" s="59"/>
      <c r="C51" s="50"/>
      <c r="D51" s="50"/>
      <c r="E51" s="70"/>
      <c r="F51" s="76"/>
      <c r="G51" s="15"/>
      <c r="H51" s="15"/>
    </row>
    <row r="52" spans="1:9" ht="25.7" customHeight="1" x14ac:dyDescent="0.2">
      <c r="A52" s="51" t="s">
        <v>47</v>
      </c>
      <c r="B52" s="60" t="s">
        <v>70</v>
      </c>
      <c r="C52" s="51" t="s">
        <v>104</v>
      </c>
      <c r="D52" s="68">
        <v>101.4</v>
      </c>
      <c r="E52" s="71"/>
      <c r="F52" s="71">
        <f>D52*E52</f>
        <v>0</v>
      </c>
      <c r="G52" s="15"/>
      <c r="H52" s="47" t="str">
        <f>IF(E52="","Vnesi ceno!","")</f>
        <v>Vnesi ceno!</v>
      </c>
      <c r="I52" s="15"/>
    </row>
    <row r="53" spans="1:9" ht="11.25" x14ac:dyDescent="0.2">
      <c r="A53" s="52"/>
      <c r="B53" s="61"/>
      <c r="C53" s="52"/>
      <c r="D53" s="52"/>
      <c r="E53" s="72"/>
      <c r="F53" s="72"/>
      <c r="G53" s="15"/>
      <c r="H53" s="15"/>
    </row>
    <row r="54" spans="1:9" ht="15.95" customHeight="1" x14ac:dyDescent="0.2">
      <c r="A54" s="15"/>
      <c r="B54" s="62" t="s">
        <v>71</v>
      </c>
      <c r="C54" s="15"/>
      <c r="D54" s="15"/>
      <c r="E54" s="15"/>
      <c r="F54" s="15"/>
    </row>
    <row r="55" spans="1:9" x14ac:dyDescent="0.2">
      <c r="B55" s="15"/>
    </row>
    <row r="56" spans="1:9" ht="15.95" customHeight="1" x14ac:dyDescent="0.2">
      <c r="A56" s="15"/>
      <c r="B56" s="62" t="s">
        <v>121</v>
      </c>
      <c r="C56" s="15"/>
    </row>
    <row r="57" spans="1:9" x14ac:dyDescent="0.2">
      <c r="A57" s="11"/>
      <c r="B57" s="11"/>
      <c r="C57" s="11"/>
      <c r="D57" s="11"/>
      <c r="E57" s="11"/>
      <c r="F57" s="11"/>
    </row>
    <row r="58" spans="1:9" ht="21.95" customHeight="1" x14ac:dyDescent="0.2">
      <c r="A58" s="53">
        <v>4</v>
      </c>
      <c r="B58" s="57" t="s">
        <v>16</v>
      </c>
      <c r="C58" s="66"/>
      <c r="D58" s="66"/>
      <c r="E58" s="77"/>
      <c r="F58" s="79">
        <f>SUM(F59:F79)</f>
        <v>0</v>
      </c>
      <c r="G58" s="15"/>
    </row>
    <row r="59" spans="1:9" ht="11.25" x14ac:dyDescent="0.2">
      <c r="A59" s="50"/>
      <c r="B59" s="59"/>
      <c r="C59" s="50"/>
      <c r="D59" s="50"/>
      <c r="E59" s="70"/>
      <c r="F59" s="76"/>
      <c r="G59" s="15"/>
      <c r="H59" s="15"/>
    </row>
    <row r="60" spans="1:9" ht="15.2" customHeight="1" x14ac:dyDescent="0.2">
      <c r="A60" s="51" t="s">
        <v>48</v>
      </c>
      <c r="B60" s="60" t="s">
        <v>120</v>
      </c>
      <c r="C60" s="51" t="s">
        <v>104</v>
      </c>
      <c r="D60" s="68">
        <v>101.4</v>
      </c>
      <c r="E60" s="71"/>
      <c r="F60" s="71">
        <f>D60*E60</f>
        <v>0</v>
      </c>
      <c r="G60" s="15"/>
      <c r="H60" s="47" t="str">
        <f>IF(E60="","Vnesi ceno!","")</f>
        <v>Vnesi ceno!</v>
      </c>
      <c r="I60" s="15"/>
    </row>
    <row r="61" spans="1:9" ht="11.25" x14ac:dyDescent="0.2">
      <c r="A61" s="52"/>
      <c r="B61" s="61"/>
      <c r="C61" s="52"/>
      <c r="D61" s="52"/>
      <c r="E61" s="72"/>
      <c r="F61" s="72"/>
      <c r="G61" s="15"/>
      <c r="H61" s="15"/>
    </row>
    <row r="62" spans="1:9" ht="15.2" customHeight="1" x14ac:dyDescent="0.2">
      <c r="A62" s="51" t="s">
        <v>49</v>
      </c>
      <c r="B62" s="60" t="s">
        <v>72</v>
      </c>
      <c r="C62" s="51" t="s">
        <v>104</v>
      </c>
      <c r="D62" s="68">
        <v>23</v>
      </c>
      <c r="E62" s="71"/>
      <c r="F62" s="71">
        <f>D62*E62</f>
        <v>0</v>
      </c>
      <c r="G62" s="15"/>
      <c r="H62" s="47" t="str">
        <f>IF(E62="","Vnesi ceno!","")</f>
        <v>Vnesi ceno!</v>
      </c>
      <c r="I62" s="15"/>
    </row>
    <row r="63" spans="1:9" ht="11.25" x14ac:dyDescent="0.2">
      <c r="A63" s="52"/>
      <c r="B63" s="61"/>
      <c r="C63" s="52"/>
      <c r="D63" s="52"/>
      <c r="E63" s="72"/>
      <c r="F63" s="72"/>
      <c r="G63" s="15"/>
      <c r="H63" s="15"/>
    </row>
    <row r="64" spans="1:9" ht="15.2" customHeight="1" x14ac:dyDescent="0.2">
      <c r="A64" s="51" t="s">
        <v>50</v>
      </c>
      <c r="B64" s="60" t="s">
        <v>73</v>
      </c>
      <c r="C64" s="51" t="s">
        <v>105</v>
      </c>
      <c r="D64" s="51">
        <v>23</v>
      </c>
      <c r="E64" s="71"/>
      <c r="F64" s="71">
        <f>D64*E64</f>
        <v>0</v>
      </c>
      <c r="G64" s="15"/>
      <c r="H64" s="47" t="str">
        <f>IF(E64="","Vnesi ceno!","")</f>
        <v>Vnesi ceno!</v>
      </c>
      <c r="I64" s="15"/>
    </row>
    <row r="65" spans="1:9" ht="11.25" x14ac:dyDescent="0.2">
      <c r="A65" s="52"/>
      <c r="B65" s="61"/>
      <c r="C65" s="52"/>
      <c r="D65" s="52"/>
      <c r="E65" s="72"/>
      <c r="F65" s="72"/>
      <c r="G65" s="15"/>
      <c r="H65" s="15"/>
    </row>
    <row r="66" spans="1:9" ht="15.2" customHeight="1" x14ac:dyDescent="0.2">
      <c r="A66" s="51" t="s">
        <v>51</v>
      </c>
      <c r="B66" s="94" t="s">
        <v>122</v>
      </c>
      <c r="C66" s="51" t="s">
        <v>104</v>
      </c>
      <c r="D66" s="68">
        <v>23</v>
      </c>
      <c r="E66" s="71"/>
      <c r="F66" s="71">
        <f>D66*E66</f>
        <v>0</v>
      </c>
      <c r="G66" s="15"/>
      <c r="H66" s="47" t="str">
        <f>IF(E66="","Vnesi ceno!","")</f>
        <v>Vnesi ceno!</v>
      </c>
      <c r="I66" s="15"/>
    </row>
    <row r="67" spans="1:9" ht="11.25" x14ac:dyDescent="0.2">
      <c r="A67" s="52"/>
      <c r="B67" s="61"/>
      <c r="C67" s="52"/>
      <c r="D67" s="52"/>
      <c r="E67" s="72"/>
      <c r="F67" s="72"/>
      <c r="G67" s="15"/>
      <c r="H67" s="15"/>
    </row>
    <row r="68" spans="1:9" ht="15.2" customHeight="1" x14ac:dyDescent="0.2">
      <c r="A68" s="51" t="s">
        <v>52</v>
      </c>
      <c r="B68" s="60" t="s">
        <v>75</v>
      </c>
      <c r="C68" s="51" t="s">
        <v>105</v>
      </c>
      <c r="D68" s="51">
        <v>23</v>
      </c>
      <c r="E68" s="71"/>
      <c r="F68" s="71">
        <f>D68*E68</f>
        <v>0</v>
      </c>
      <c r="G68" s="15"/>
      <c r="H68" s="47" t="str">
        <f>IF(E68="","Vnesi ceno!","")</f>
        <v>Vnesi ceno!</v>
      </c>
      <c r="I68" s="15"/>
    </row>
    <row r="69" spans="1:9" ht="11.25" x14ac:dyDescent="0.2">
      <c r="A69" s="52"/>
      <c r="B69" s="61"/>
      <c r="C69" s="52"/>
      <c r="D69" s="52"/>
      <c r="E69" s="72"/>
      <c r="F69" s="72"/>
      <c r="G69" s="15"/>
      <c r="H69" s="15"/>
    </row>
    <row r="70" spans="1:9" ht="15.2" customHeight="1" x14ac:dyDescent="0.2">
      <c r="A70" s="51" t="s">
        <v>53</v>
      </c>
      <c r="B70" s="60" t="s">
        <v>76</v>
      </c>
      <c r="C70" s="51" t="s">
        <v>106</v>
      </c>
      <c r="D70" s="68">
        <v>24.57</v>
      </c>
      <c r="E70" s="71"/>
      <c r="F70" s="71">
        <f>D70*E70</f>
        <v>0</v>
      </c>
      <c r="G70" s="15"/>
      <c r="H70" s="47" t="str">
        <f>IF(E70="","Vnesi ceno!","")</f>
        <v>Vnesi ceno!</v>
      </c>
      <c r="I70" s="15"/>
    </row>
    <row r="71" spans="1:9" ht="11.25" x14ac:dyDescent="0.2">
      <c r="A71" s="52"/>
      <c r="B71" s="61"/>
      <c r="C71" s="52"/>
      <c r="D71" s="52"/>
      <c r="E71" s="72"/>
      <c r="F71" s="72"/>
      <c r="G71" s="15"/>
      <c r="H71" s="15"/>
    </row>
    <row r="72" spans="1:9" ht="15.2" customHeight="1" x14ac:dyDescent="0.2">
      <c r="A72" s="51" t="s">
        <v>54</v>
      </c>
      <c r="B72" s="60" t="s">
        <v>77</v>
      </c>
      <c r="C72" s="51" t="s">
        <v>106</v>
      </c>
      <c r="D72" s="68">
        <v>2.4300000000000002</v>
      </c>
      <c r="E72" s="71"/>
      <c r="F72" s="71">
        <f>D72*E72</f>
        <v>0</v>
      </c>
      <c r="G72" s="15"/>
      <c r="H72" s="47" t="str">
        <f>IF(E72="","Vnesi ceno!","")</f>
        <v>Vnesi ceno!</v>
      </c>
      <c r="I72" s="15"/>
    </row>
    <row r="73" spans="1:9" ht="11.25" x14ac:dyDescent="0.2">
      <c r="A73" s="52"/>
      <c r="B73" s="61"/>
      <c r="C73" s="52"/>
      <c r="D73" s="52"/>
      <c r="E73" s="72"/>
      <c r="F73" s="72"/>
      <c r="G73" s="15"/>
      <c r="H73" s="15"/>
    </row>
    <row r="74" spans="1:9" ht="15.2" customHeight="1" x14ac:dyDescent="0.2">
      <c r="A74" s="51" t="s">
        <v>55</v>
      </c>
      <c r="B74" s="60" t="s">
        <v>78</v>
      </c>
      <c r="C74" s="51" t="s">
        <v>106</v>
      </c>
      <c r="D74" s="68">
        <v>2.4300000000000002</v>
      </c>
      <c r="E74" s="71"/>
      <c r="F74" s="71">
        <f>D74*E74</f>
        <v>0</v>
      </c>
      <c r="G74" s="15"/>
      <c r="H74" s="47" t="str">
        <f>IF(E74="","Vnesi ceno!","")</f>
        <v>Vnesi ceno!</v>
      </c>
      <c r="I74" s="15"/>
    </row>
    <row r="75" spans="1:9" ht="11.25" x14ac:dyDescent="0.2">
      <c r="A75" s="52"/>
      <c r="B75" s="61"/>
      <c r="C75" s="52"/>
      <c r="D75" s="52"/>
      <c r="E75" s="72"/>
      <c r="F75" s="72"/>
      <c r="G75" s="15"/>
      <c r="H75" s="15"/>
    </row>
    <row r="76" spans="1:9" ht="15.2" customHeight="1" x14ac:dyDescent="0.2">
      <c r="A76" s="51" t="s">
        <v>56</v>
      </c>
      <c r="B76" s="60" t="s">
        <v>79</v>
      </c>
      <c r="C76" s="51" t="s">
        <v>105</v>
      </c>
      <c r="D76" s="51">
        <v>21</v>
      </c>
      <c r="E76" s="71"/>
      <c r="F76" s="71">
        <f>D76*E76</f>
        <v>0</v>
      </c>
      <c r="G76" s="15"/>
      <c r="H76" s="47" t="str">
        <f>IF(E76="","Vnesi ceno!","")</f>
        <v>Vnesi ceno!</v>
      </c>
      <c r="I76" s="15"/>
    </row>
    <row r="77" spans="1:9" ht="11.25" x14ac:dyDescent="0.2">
      <c r="A77" s="52"/>
      <c r="B77" s="61"/>
      <c r="C77" s="52"/>
      <c r="D77" s="52"/>
      <c r="E77" s="72"/>
      <c r="F77" s="72"/>
      <c r="G77" s="15"/>
      <c r="H77" s="15"/>
    </row>
    <row r="78" spans="1:9" ht="15.2" customHeight="1" x14ac:dyDescent="0.2">
      <c r="A78" s="51" t="s">
        <v>57</v>
      </c>
      <c r="B78" s="60" t="s">
        <v>80</v>
      </c>
      <c r="C78" s="51" t="s">
        <v>106</v>
      </c>
      <c r="D78" s="68">
        <v>4.8600000000000003</v>
      </c>
      <c r="E78" s="71"/>
      <c r="F78" s="71">
        <f>D78*E78</f>
        <v>0</v>
      </c>
      <c r="G78" s="15"/>
      <c r="H78" s="47" t="str">
        <f>IF(E78="","Vnesi ceno!","")</f>
        <v>Vnesi ceno!</v>
      </c>
      <c r="I78" s="15"/>
    </row>
    <row r="79" spans="1:9" ht="11.25" x14ac:dyDescent="0.2">
      <c r="A79" s="54"/>
      <c r="B79" s="63"/>
      <c r="C79" s="54"/>
      <c r="D79" s="54"/>
      <c r="E79" s="73"/>
      <c r="F79" s="73"/>
      <c r="G79" s="15"/>
      <c r="H79" s="15"/>
    </row>
    <row r="80" spans="1:9" ht="21.95" customHeight="1" x14ac:dyDescent="0.2">
      <c r="A80" s="49"/>
      <c r="B80" s="58" t="s">
        <v>81</v>
      </c>
      <c r="C80" s="65"/>
      <c r="D80" s="65"/>
      <c r="E80" s="74"/>
      <c r="F80" s="80">
        <f>F28+F34+F50+F58</f>
        <v>0</v>
      </c>
      <c r="G80" s="15"/>
    </row>
    <row r="81" spans="1:9" ht="34.700000000000003" customHeight="1" x14ac:dyDescent="0.2">
      <c r="A81" s="90" t="s">
        <v>112</v>
      </c>
      <c r="B81" s="58"/>
      <c r="C81" s="58"/>
      <c r="D81" s="58"/>
      <c r="E81" s="55"/>
      <c r="F81" s="55"/>
      <c r="G81" s="15"/>
    </row>
    <row r="82" spans="1:9" ht="15.2" customHeight="1" x14ac:dyDescent="0.2">
      <c r="A82" s="48" t="s">
        <v>39</v>
      </c>
      <c r="B82" s="48" t="s">
        <v>63</v>
      </c>
      <c r="C82" s="48" t="s">
        <v>103</v>
      </c>
      <c r="D82" s="48" t="s">
        <v>107</v>
      </c>
      <c r="E82" s="69" t="s">
        <v>108</v>
      </c>
      <c r="F82" s="69" t="s">
        <v>109</v>
      </c>
      <c r="G82" s="15"/>
    </row>
    <row r="83" spans="1:9" ht="21.95" customHeight="1" x14ac:dyDescent="0.2">
      <c r="A83" s="49">
        <v>1</v>
      </c>
      <c r="B83" s="58" t="s">
        <v>13</v>
      </c>
      <c r="C83" s="65"/>
      <c r="D83" s="65"/>
      <c r="E83" s="74" t="str">
        <f>IF(F83=0,"/","")</f>
        <v>/</v>
      </c>
      <c r="F83" s="78">
        <f>SUM(F84:F86)</f>
        <v>0</v>
      </c>
      <c r="G83" s="15"/>
    </row>
    <row r="84" spans="1:9" ht="11.25" x14ac:dyDescent="0.2">
      <c r="A84" s="50"/>
      <c r="B84" s="59"/>
      <c r="C84" s="50"/>
      <c r="D84" s="50"/>
      <c r="E84" s="70"/>
      <c r="F84" s="76"/>
      <c r="G84" s="15"/>
      <c r="H84" s="15"/>
    </row>
    <row r="85" spans="1:9" ht="15.2" customHeight="1" x14ac:dyDescent="0.2">
      <c r="A85" s="51" t="s">
        <v>40</v>
      </c>
      <c r="B85" s="60" t="s">
        <v>64</v>
      </c>
      <c r="C85" s="51" t="s">
        <v>104</v>
      </c>
      <c r="D85" s="68">
        <v>118.8</v>
      </c>
      <c r="E85" s="71"/>
      <c r="F85" s="71">
        <f>D85*E85</f>
        <v>0</v>
      </c>
      <c r="G85" s="15"/>
      <c r="H85" s="47" t="str">
        <f>IF(E85="","Vnesi ceno!","")</f>
        <v>Vnesi ceno!</v>
      </c>
      <c r="I85" s="15"/>
    </row>
    <row r="86" spans="1:9" ht="11.25" x14ac:dyDescent="0.2">
      <c r="A86" s="54"/>
      <c r="B86" s="63"/>
      <c r="C86" s="54"/>
      <c r="D86" s="54"/>
      <c r="E86" s="73"/>
      <c r="F86" s="73"/>
      <c r="G86" s="15"/>
      <c r="H86" s="15"/>
    </row>
    <row r="87" spans="1:9" ht="21.95" customHeight="1" x14ac:dyDescent="0.2">
      <c r="A87" s="49">
        <v>2</v>
      </c>
      <c r="B87" s="58" t="s">
        <v>14</v>
      </c>
      <c r="C87" s="65"/>
      <c r="D87" s="65"/>
      <c r="E87" s="74"/>
      <c r="F87" s="78">
        <f>SUM(F88:F106)</f>
        <v>0</v>
      </c>
      <c r="G87" s="15"/>
    </row>
    <row r="88" spans="1:9" ht="11.25" x14ac:dyDescent="0.2">
      <c r="A88" s="50"/>
      <c r="B88" s="59"/>
      <c r="C88" s="50"/>
      <c r="D88" s="50"/>
      <c r="E88" s="70"/>
      <c r="F88" s="76"/>
      <c r="G88" s="15"/>
      <c r="H88" s="15"/>
    </row>
    <row r="89" spans="1:9" ht="51.4" customHeight="1" x14ac:dyDescent="0.2">
      <c r="A89" s="51" t="s">
        <v>41</v>
      </c>
      <c r="B89" s="60" t="s">
        <v>65</v>
      </c>
      <c r="C89" s="51" t="s">
        <v>105</v>
      </c>
      <c r="D89" s="51">
        <v>3</v>
      </c>
      <c r="E89" s="71"/>
      <c r="F89" s="71">
        <f>D89*E89</f>
        <v>0</v>
      </c>
      <c r="G89" s="15"/>
      <c r="H89" s="47" t="str">
        <f>IF(E89="","Vnesi ceno brez senčil!","")</f>
        <v>Vnesi ceno brez senčil!</v>
      </c>
      <c r="I89" s="15"/>
    </row>
    <row r="90" spans="1:9" ht="11.25" x14ac:dyDescent="0.2">
      <c r="A90" s="52"/>
      <c r="B90" s="61"/>
      <c r="C90" s="52"/>
      <c r="D90" s="52"/>
      <c r="E90" s="72"/>
      <c r="F90" s="72"/>
      <c r="G90" s="15"/>
      <c r="H90" s="15"/>
    </row>
    <row r="91" spans="1:9" ht="51.4" customHeight="1" x14ac:dyDescent="0.2">
      <c r="A91" s="51" t="s">
        <v>42</v>
      </c>
      <c r="B91" s="60" t="s">
        <v>66</v>
      </c>
      <c r="C91" s="51" t="s">
        <v>105</v>
      </c>
      <c r="D91" s="51">
        <v>6</v>
      </c>
      <c r="E91" s="71"/>
      <c r="F91" s="71">
        <f>D91*E91</f>
        <v>0</v>
      </c>
      <c r="G91" s="15"/>
      <c r="H91" s="47" t="str">
        <f>IF(E91="","Vnesi ceno brez senčil!","")</f>
        <v>Vnesi ceno brez senčil!</v>
      </c>
      <c r="I91" s="15"/>
    </row>
    <row r="92" spans="1:9" ht="11.25" x14ac:dyDescent="0.2">
      <c r="A92" s="52"/>
      <c r="B92" s="61"/>
      <c r="C92" s="52"/>
      <c r="D92" s="52"/>
      <c r="E92" s="72"/>
      <c r="F92" s="72"/>
      <c r="G92" s="15"/>
      <c r="H92" s="15"/>
    </row>
    <row r="93" spans="1:9" ht="51.4" customHeight="1" x14ac:dyDescent="0.2">
      <c r="A93" s="51" t="s">
        <v>43</v>
      </c>
      <c r="B93" s="60" t="s">
        <v>67</v>
      </c>
      <c r="C93" s="51" t="s">
        <v>105</v>
      </c>
      <c r="D93" s="51">
        <v>2</v>
      </c>
      <c r="E93" s="71"/>
      <c r="F93" s="71">
        <f>D93*E93</f>
        <v>0</v>
      </c>
      <c r="G93" s="15"/>
      <c r="H93" s="47" t="str">
        <f>IF(E93="","Vnesi ceno brez senčil!","")</f>
        <v>Vnesi ceno brez senčil!</v>
      </c>
      <c r="I93" s="15"/>
    </row>
    <row r="94" spans="1:9" ht="11.25" x14ac:dyDescent="0.2">
      <c r="A94" s="52"/>
      <c r="B94" s="61"/>
      <c r="C94" s="52"/>
      <c r="D94" s="52"/>
      <c r="E94" s="72"/>
      <c r="F94" s="72"/>
      <c r="G94" s="15"/>
      <c r="H94" s="15"/>
    </row>
    <row r="95" spans="1:9" ht="64.150000000000006" customHeight="1" x14ac:dyDescent="0.2">
      <c r="A95" s="51" t="s">
        <v>44</v>
      </c>
      <c r="B95" s="60" t="s">
        <v>0</v>
      </c>
      <c r="C95" s="51" t="s">
        <v>105</v>
      </c>
      <c r="D95" s="51">
        <v>3</v>
      </c>
      <c r="E95" s="71"/>
      <c r="F95" s="71">
        <f>D95*E95</f>
        <v>0</v>
      </c>
      <c r="G95" s="15"/>
      <c r="H95" s="47" t="str">
        <f>IF(E95="","Vnesi ceno brez senčil!","")</f>
        <v>Vnesi ceno brez senčil!</v>
      </c>
      <c r="I95" s="15"/>
    </row>
    <row r="96" spans="1:9" ht="11.25" x14ac:dyDescent="0.2">
      <c r="A96" s="52"/>
      <c r="B96" s="61"/>
      <c r="C96" s="52"/>
      <c r="D96" s="52"/>
      <c r="E96" s="72"/>
      <c r="F96" s="72"/>
      <c r="G96" s="15"/>
      <c r="H96" s="15"/>
    </row>
    <row r="97" spans="1:9" ht="51.4" customHeight="1" x14ac:dyDescent="0.2">
      <c r="A97" s="51" t="s">
        <v>45</v>
      </c>
      <c r="B97" s="60" t="s">
        <v>68</v>
      </c>
      <c r="C97" s="51" t="s">
        <v>105</v>
      </c>
      <c r="D97" s="51">
        <v>6</v>
      </c>
      <c r="E97" s="71"/>
      <c r="F97" s="71">
        <f>D97*E97</f>
        <v>0</v>
      </c>
      <c r="G97" s="15"/>
      <c r="H97" s="47" t="str">
        <f>IF(E97="","Vnesi ceno brez senčil!","")</f>
        <v>Vnesi ceno brez senčil!</v>
      </c>
      <c r="I97" s="15"/>
    </row>
    <row r="98" spans="1:9" ht="11.25" x14ac:dyDescent="0.2">
      <c r="A98" s="52"/>
      <c r="B98" s="61"/>
      <c r="C98" s="52"/>
      <c r="D98" s="52"/>
      <c r="E98" s="72"/>
      <c r="F98" s="72"/>
      <c r="G98" s="15"/>
      <c r="H98" s="15"/>
    </row>
    <row r="99" spans="1:9" ht="64.150000000000006" customHeight="1" x14ac:dyDescent="0.2">
      <c r="A99" s="51" t="s">
        <v>46</v>
      </c>
      <c r="B99" s="60" t="s">
        <v>1</v>
      </c>
      <c r="C99" s="51" t="s">
        <v>105</v>
      </c>
      <c r="D99" s="51">
        <v>4</v>
      </c>
      <c r="E99" s="71"/>
      <c r="F99" s="71">
        <f>D99*E99</f>
        <v>0</v>
      </c>
      <c r="G99" s="15"/>
      <c r="H99" s="47" t="str">
        <f>IF(E99="","Vnesi ceno brez senčil!","")</f>
        <v>Vnesi ceno brez senčil!</v>
      </c>
      <c r="I99" s="15"/>
    </row>
    <row r="100" spans="1:9" ht="11.25" x14ac:dyDescent="0.2">
      <c r="A100" s="52"/>
      <c r="B100" s="61"/>
      <c r="C100" s="52"/>
      <c r="D100" s="52"/>
      <c r="E100" s="72"/>
      <c r="F100" s="72"/>
      <c r="G100" s="15"/>
      <c r="H100" s="15"/>
    </row>
    <row r="101" spans="1:9" ht="77.099999999999994" customHeight="1" x14ac:dyDescent="0.2">
      <c r="A101" s="51" t="s">
        <v>58</v>
      </c>
      <c r="B101" s="60" t="s">
        <v>2</v>
      </c>
      <c r="C101" s="51" t="s">
        <v>105</v>
      </c>
      <c r="D101" s="51">
        <v>1</v>
      </c>
      <c r="E101" s="71"/>
      <c r="F101" s="71">
        <f>D101*E101</f>
        <v>0</v>
      </c>
      <c r="G101" s="15"/>
      <c r="H101" s="47" t="str">
        <f>IF(E101="","Vnesi ceno brez senčil!","")</f>
        <v>Vnesi ceno brez senčil!</v>
      </c>
      <c r="I101" s="15"/>
    </row>
    <row r="102" spans="1:9" ht="11.25" x14ac:dyDescent="0.2">
      <c r="A102" s="52"/>
      <c r="B102" s="61"/>
      <c r="C102" s="52"/>
      <c r="D102" s="52"/>
      <c r="E102" s="72"/>
      <c r="F102" s="72"/>
      <c r="G102" s="15"/>
      <c r="H102" s="15"/>
    </row>
    <row r="103" spans="1:9" ht="77.099999999999994" customHeight="1" x14ac:dyDescent="0.2">
      <c r="A103" s="51" t="s">
        <v>59</v>
      </c>
      <c r="B103" s="60" t="s">
        <v>3</v>
      </c>
      <c r="C103" s="51" t="s">
        <v>105</v>
      </c>
      <c r="D103" s="51">
        <v>2</v>
      </c>
      <c r="E103" s="71"/>
      <c r="F103" s="71">
        <f>D103*E103</f>
        <v>0</v>
      </c>
      <c r="G103" s="15"/>
      <c r="H103" s="47" t="str">
        <f>IF(E103="","Vnesi ceno brez senčil!","")</f>
        <v>Vnesi ceno brez senčil!</v>
      </c>
      <c r="I103" s="15"/>
    </row>
    <row r="104" spans="1:9" ht="11.25" x14ac:dyDescent="0.2">
      <c r="A104" s="52"/>
      <c r="B104" s="61"/>
      <c r="C104" s="52"/>
      <c r="D104" s="52"/>
      <c r="E104" s="72"/>
      <c r="F104" s="72"/>
      <c r="G104" s="15"/>
      <c r="H104" s="15"/>
    </row>
    <row r="105" spans="1:9" ht="15.95" customHeight="1" x14ac:dyDescent="0.2">
      <c r="A105" s="15"/>
      <c r="B105" s="62" t="s">
        <v>69</v>
      </c>
      <c r="C105" s="15"/>
      <c r="D105" s="15"/>
      <c r="E105" s="15"/>
      <c r="F105" s="15"/>
    </row>
    <row r="106" spans="1:9" x14ac:dyDescent="0.2">
      <c r="A106" s="11"/>
      <c r="B106" s="11"/>
      <c r="C106" s="11"/>
      <c r="D106" s="11"/>
      <c r="E106" s="11"/>
      <c r="F106" s="11"/>
    </row>
    <row r="107" spans="1:9" ht="21.95" customHeight="1" x14ac:dyDescent="0.2">
      <c r="A107" s="53">
        <v>3</v>
      </c>
      <c r="B107" s="57" t="s">
        <v>15</v>
      </c>
      <c r="C107" s="66"/>
      <c r="D107" s="66"/>
      <c r="E107" s="77"/>
      <c r="F107" s="79">
        <f>SUM(F108:F114)</f>
        <v>0</v>
      </c>
      <c r="G107" s="15"/>
    </row>
    <row r="108" spans="1:9" ht="11.25" x14ac:dyDescent="0.2">
      <c r="A108" s="50"/>
      <c r="B108" s="59"/>
      <c r="C108" s="50"/>
      <c r="D108" s="50"/>
      <c r="E108" s="70"/>
      <c r="F108" s="76"/>
      <c r="G108" s="15"/>
      <c r="H108" s="15"/>
    </row>
    <row r="109" spans="1:9" ht="25.7" customHeight="1" x14ac:dyDescent="0.2">
      <c r="A109" s="51" t="s">
        <v>47</v>
      </c>
      <c r="B109" s="60" t="s">
        <v>70</v>
      </c>
      <c r="C109" s="51" t="s">
        <v>104</v>
      </c>
      <c r="D109" s="68">
        <v>118.8</v>
      </c>
      <c r="E109" s="71"/>
      <c r="F109" s="71">
        <f>D109*E109</f>
        <v>0</v>
      </c>
      <c r="G109" s="15"/>
      <c r="H109" s="47" t="str">
        <f>IF(E109="","Vnesi ceno!","")</f>
        <v>Vnesi ceno!</v>
      </c>
      <c r="I109" s="15"/>
    </row>
    <row r="110" spans="1:9" ht="11.25" x14ac:dyDescent="0.2">
      <c r="A110" s="52"/>
      <c r="B110" s="61"/>
      <c r="C110" s="52"/>
      <c r="D110" s="52"/>
      <c r="E110" s="72"/>
      <c r="F110" s="72"/>
      <c r="G110" s="15"/>
      <c r="H110" s="15"/>
    </row>
    <row r="111" spans="1:9" ht="15.95" customHeight="1" x14ac:dyDescent="0.2">
      <c r="A111" s="15"/>
      <c r="B111" s="62" t="s">
        <v>71</v>
      </c>
      <c r="C111" s="15"/>
      <c r="D111" s="15"/>
      <c r="E111" s="15"/>
      <c r="F111" s="15"/>
    </row>
    <row r="112" spans="1:9" x14ac:dyDescent="0.2">
      <c r="B112" s="15"/>
    </row>
    <row r="113" spans="1:9" ht="15.95" customHeight="1" x14ac:dyDescent="0.2">
      <c r="A113" s="15"/>
      <c r="B113" s="62" t="s">
        <v>121</v>
      </c>
      <c r="C113" s="15"/>
    </row>
    <row r="114" spans="1:9" x14ac:dyDescent="0.2">
      <c r="A114" s="11"/>
      <c r="B114" s="11"/>
      <c r="C114" s="11"/>
      <c r="D114" s="11"/>
      <c r="E114" s="11"/>
      <c r="F114" s="11"/>
    </row>
    <row r="115" spans="1:9" ht="21.95" customHeight="1" x14ac:dyDescent="0.2">
      <c r="A115" s="53">
        <v>4</v>
      </c>
      <c r="B115" s="57" t="s">
        <v>16</v>
      </c>
      <c r="C115" s="66"/>
      <c r="D115" s="66"/>
      <c r="E115" s="77"/>
      <c r="F115" s="79">
        <f>SUM(F116:F138)</f>
        <v>0</v>
      </c>
      <c r="G115" s="15"/>
    </row>
    <row r="116" spans="1:9" ht="11.25" x14ac:dyDescent="0.2">
      <c r="A116" s="50"/>
      <c r="B116" s="59"/>
      <c r="C116" s="50"/>
      <c r="D116" s="50"/>
      <c r="E116" s="70"/>
      <c r="F116" s="76"/>
      <c r="G116" s="15"/>
      <c r="H116" s="15"/>
    </row>
    <row r="117" spans="1:9" ht="15.2" customHeight="1" x14ac:dyDescent="0.2">
      <c r="A117" s="51" t="s">
        <v>48</v>
      </c>
      <c r="B117" s="60" t="s">
        <v>120</v>
      </c>
      <c r="C117" s="51" t="s">
        <v>104</v>
      </c>
      <c r="D117" s="68">
        <v>118.8</v>
      </c>
      <c r="E117" s="71"/>
      <c r="F117" s="71">
        <f>D117*E117</f>
        <v>0</v>
      </c>
      <c r="G117" s="15"/>
      <c r="H117" s="47" t="str">
        <f>IF(E117="","Vnesi ceno!","")</f>
        <v>Vnesi ceno!</v>
      </c>
      <c r="I117" s="15"/>
    </row>
    <row r="118" spans="1:9" ht="11.25" x14ac:dyDescent="0.2">
      <c r="A118" s="52"/>
      <c r="B118" s="61"/>
      <c r="C118" s="52"/>
      <c r="D118" s="52"/>
      <c r="E118" s="72"/>
      <c r="F118" s="72"/>
      <c r="G118" s="15"/>
      <c r="H118" s="15"/>
    </row>
    <row r="119" spans="1:9" ht="15.2" customHeight="1" x14ac:dyDescent="0.2">
      <c r="A119" s="51" t="s">
        <v>49</v>
      </c>
      <c r="B119" s="60" t="s">
        <v>72</v>
      </c>
      <c r="C119" s="51" t="s">
        <v>104</v>
      </c>
      <c r="D119" s="68">
        <v>27</v>
      </c>
      <c r="E119" s="71"/>
      <c r="F119" s="71">
        <f>D119*E119</f>
        <v>0</v>
      </c>
      <c r="G119" s="15"/>
      <c r="H119" s="47" t="str">
        <f>IF(E119="","Vnesi ceno!","")</f>
        <v>Vnesi ceno!</v>
      </c>
      <c r="I119" s="15"/>
    </row>
    <row r="120" spans="1:9" ht="11.25" x14ac:dyDescent="0.2">
      <c r="A120" s="52"/>
      <c r="B120" s="61"/>
      <c r="C120" s="52"/>
      <c r="D120" s="52"/>
      <c r="E120" s="72"/>
      <c r="F120" s="72"/>
      <c r="G120" s="15"/>
      <c r="H120" s="15"/>
    </row>
    <row r="121" spans="1:9" ht="15.2" customHeight="1" x14ac:dyDescent="0.2">
      <c r="A121" s="51" t="s">
        <v>50</v>
      </c>
      <c r="B121" s="60" t="s">
        <v>73</v>
      </c>
      <c r="C121" s="51" t="s">
        <v>105</v>
      </c>
      <c r="D121" s="51">
        <v>24</v>
      </c>
      <c r="E121" s="71"/>
      <c r="F121" s="71">
        <f>D121*E121</f>
        <v>0</v>
      </c>
      <c r="G121" s="15"/>
      <c r="H121" s="47" t="str">
        <f>IF(E121="","Vnesi ceno!","")</f>
        <v>Vnesi ceno!</v>
      </c>
      <c r="I121" s="15"/>
    </row>
    <row r="122" spans="1:9" ht="11.25" x14ac:dyDescent="0.2">
      <c r="A122" s="52"/>
      <c r="B122" s="61"/>
      <c r="C122" s="52"/>
      <c r="D122" s="52"/>
      <c r="E122" s="72"/>
      <c r="F122" s="72"/>
      <c r="G122" s="15"/>
      <c r="H122" s="15"/>
    </row>
    <row r="123" spans="1:9" ht="15.2" customHeight="1" x14ac:dyDescent="0.2">
      <c r="A123" s="51" t="s">
        <v>51</v>
      </c>
      <c r="B123" s="60" t="s">
        <v>122</v>
      </c>
      <c r="C123" s="51" t="s">
        <v>104</v>
      </c>
      <c r="D123" s="68">
        <v>27</v>
      </c>
      <c r="E123" s="71"/>
      <c r="F123" s="71">
        <f>D123*E123</f>
        <v>0</v>
      </c>
      <c r="G123" s="15"/>
      <c r="H123" s="47" t="str">
        <f>IF(E123="","Vnesi ceno!","")</f>
        <v>Vnesi ceno!</v>
      </c>
      <c r="I123" s="15"/>
    </row>
    <row r="124" spans="1:9" ht="11.25" x14ac:dyDescent="0.2">
      <c r="A124" s="52"/>
      <c r="B124" s="61"/>
      <c r="C124" s="52"/>
      <c r="D124" s="52"/>
      <c r="E124" s="72"/>
      <c r="F124" s="72"/>
      <c r="G124" s="15"/>
      <c r="H124" s="15"/>
    </row>
    <row r="125" spans="1:9" ht="15.2" customHeight="1" x14ac:dyDescent="0.2">
      <c r="A125" s="51" t="s">
        <v>52</v>
      </c>
      <c r="B125" s="60" t="s">
        <v>75</v>
      </c>
      <c r="C125" s="51" t="s">
        <v>105</v>
      </c>
      <c r="D125" s="51">
        <v>24</v>
      </c>
      <c r="E125" s="71"/>
      <c r="F125" s="71">
        <f>D125*E125</f>
        <v>0</v>
      </c>
      <c r="G125" s="15"/>
      <c r="H125" s="47" t="str">
        <f>IF(E125="","Vnesi ceno!","")</f>
        <v>Vnesi ceno!</v>
      </c>
      <c r="I125" s="15"/>
    </row>
    <row r="126" spans="1:9" ht="11.25" x14ac:dyDescent="0.2">
      <c r="A126" s="52"/>
      <c r="B126" s="61"/>
      <c r="C126" s="52"/>
      <c r="D126" s="52"/>
      <c r="E126" s="72"/>
      <c r="F126" s="72"/>
      <c r="G126" s="15"/>
      <c r="H126" s="15"/>
    </row>
    <row r="127" spans="1:9" ht="15.2" customHeight="1" x14ac:dyDescent="0.2">
      <c r="A127" s="51" t="s">
        <v>53</v>
      </c>
      <c r="B127" s="60" t="s">
        <v>76</v>
      </c>
      <c r="C127" s="51" t="s">
        <v>106</v>
      </c>
      <c r="D127" s="68">
        <v>19.440000000000001</v>
      </c>
      <c r="E127" s="71"/>
      <c r="F127" s="71">
        <f>D127*E127</f>
        <v>0</v>
      </c>
      <c r="G127" s="15"/>
      <c r="H127" s="47" t="str">
        <f>IF(E127="","Vnesi ceno!","")</f>
        <v>Vnesi ceno!</v>
      </c>
      <c r="I127" s="15"/>
    </row>
    <row r="128" spans="1:9" ht="11.25" x14ac:dyDescent="0.2">
      <c r="A128" s="52"/>
      <c r="B128" s="61"/>
      <c r="C128" s="52"/>
      <c r="D128" s="52"/>
      <c r="E128" s="72"/>
      <c r="F128" s="72"/>
      <c r="G128" s="15"/>
      <c r="H128" s="15"/>
    </row>
    <row r="129" spans="1:9" ht="15.2" customHeight="1" x14ac:dyDescent="0.2">
      <c r="A129" s="51" t="s">
        <v>54</v>
      </c>
      <c r="B129" s="60" t="s">
        <v>77</v>
      </c>
      <c r="C129" s="51" t="s">
        <v>106</v>
      </c>
      <c r="D129" s="68">
        <v>8.5050000000000008</v>
      </c>
      <c r="E129" s="71"/>
      <c r="F129" s="71">
        <f>D129*E129</f>
        <v>0</v>
      </c>
      <c r="G129" s="15"/>
      <c r="H129" s="47" t="str">
        <f>IF(E129="","Vnesi ceno!","")</f>
        <v>Vnesi ceno!</v>
      </c>
      <c r="I129" s="15"/>
    </row>
    <row r="130" spans="1:9" ht="11.25" x14ac:dyDescent="0.2">
      <c r="A130" s="52"/>
      <c r="B130" s="61"/>
      <c r="C130" s="52"/>
      <c r="D130" s="52"/>
      <c r="E130" s="72"/>
      <c r="F130" s="72"/>
      <c r="G130" s="15"/>
      <c r="H130" s="15"/>
    </row>
    <row r="131" spans="1:9" ht="15.2" customHeight="1" x14ac:dyDescent="0.2">
      <c r="A131" s="51" t="s">
        <v>55</v>
      </c>
      <c r="B131" s="60" t="s">
        <v>82</v>
      </c>
      <c r="C131" s="51" t="s">
        <v>106</v>
      </c>
      <c r="D131" s="68">
        <v>3.645</v>
      </c>
      <c r="E131" s="71"/>
      <c r="F131" s="71">
        <f>D131*E131</f>
        <v>0</v>
      </c>
      <c r="G131" s="15"/>
      <c r="H131" s="47" t="str">
        <f>IF(E131="","Vnesi ceno!","")</f>
        <v>Vnesi ceno!</v>
      </c>
      <c r="I131" s="15"/>
    </row>
    <row r="132" spans="1:9" ht="11.25" x14ac:dyDescent="0.2">
      <c r="A132" s="52"/>
      <c r="B132" s="61"/>
      <c r="C132" s="52"/>
      <c r="D132" s="52"/>
      <c r="E132" s="72"/>
      <c r="F132" s="72"/>
      <c r="G132" s="15"/>
      <c r="H132" s="15"/>
    </row>
    <row r="133" spans="1:9" ht="15.2" customHeight="1" x14ac:dyDescent="0.2">
      <c r="A133" s="51" t="s">
        <v>56</v>
      </c>
      <c r="B133" s="60" t="s">
        <v>78</v>
      </c>
      <c r="C133" s="51" t="s">
        <v>106</v>
      </c>
      <c r="D133" s="68">
        <v>12.15</v>
      </c>
      <c r="E133" s="71"/>
      <c r="F133" s="71">
        <f>D133*E133</f>
        <v>0</v>
      </c>
      <c r="G133" s="15"/>
      <c r="H133" s="47" t="str">
        <f>IF(E133="","Vnesi ceno!","")</f>
        <v>Vnesi ceno!</v>
      </c>
      <c r="I133" s="15"/>
    </row>
    <row r="134" spans="1:9" ht="11.25" x14ac:dyDescent="0.2">
      <c r="A134" s="52"/>
      <c r="B134" s="61"/>
      <c r="C134" s="52"/>
      <c r="D134" s="52"/>
      <c r="E134" s="72"/>
      <c r="F134" s="72"/>
      <c r="G134" s="15"/>
      <c r="H134" s="15"/>
    </row>
    <row r="135" spans="1:9" ht="15.2" customHeight="1" x14ac:dyDescent="0.2">
      <c r="A135" s="51" t="s">
        <v>57</v>
      </c>
      <c r="B135" s="60" t="s">
        <v>79</v>
      </c>
      <c r="C135" s="51" t="s">
        <v>105</v>
      </c>
      <c r="D135" s="51">
        <v>17</v>
      </c>
      <c r="E135" s="71"/>
      <c r="F135" s="71">
        <f>D135*E135</f>
        <v>0</v>
      </c>
      <c r="G135" s="15"/>
      <c r="H135" s="47" t="str">
        <f>IF(E135="","Vnesi ceno!","")</f>
        <v>Vnesi ceno!</v>
      </c>
      <c r="I135" s="15"/>
    </row>
    <row r="136" spans="1:9" ht="11.25" x14ac:dyDescent="0.2">
      <c r="A136" s="52"/>
      <c r="B136" s="61"/>
      <c r="C136" s="52"/>
      <c r="D136" s="52"/>
      <c r="E136" s="72"/>
      <c r="F136" s="72"/>
      <c r="G136" s="15"/>
      <c r="H136" s="15"/>
    </row>
    <row r="137" spans="1:9" ht="15.2" customHeight="1" x14ac:dyDescent="0.2">
      <c r="A137" s="51" t="s">
        <v>60</v>
      </c>
      <c r="B137" s="60" t="s">
        <v>80</v>
      </c>
      <c r="C137" s="51" t="s">
        <v>106</v>
      </c>
      <c r="D137" s="68">
        <v>4.8600000000000003</v>
      </c>
      <c r="E137" s="71"/>
      <c r="F137" s="71">
        <f>D137*E137</f>
        <v>0</v>
      </c>
      <c r="G137" s="15"/>
      <c r="H137" s="47" t="str">
        <f>IF(E137="","Vnesi ceno!","")</f>
        <v>Vnesi ceno!</v>
      </c>
      <c r="I137" s="15"/>
    </row>
    <row r="138" spans="1:9" ht="11.25" x14ac:dyDescent="0.2">
      <c r="A138" s="54"/>
      <c r="B138" s="63"/>
      <c r="C138" s="54"/>
      <c r="D138" s="54"/>
      <c r="E138" s="73"/>
      <c r="F138" s="73"/>
      <c r="G138" s="15"/>
      <c r="H138" s="15"/>
    </row>
    <row r="139" spans="1:9" ht="21.95" customHeight="1" x14ac:dyDescent="0.2">
      <c r="A139" s="49"/>
      <c r="B139" s="58" t="s">
        <v>83</v>
      </c>
      <c r="C139" s="65"/>
      <c r="D139" s="65"/>
      <c r="E139" s="74"/>
      <c r="F139" s="80">
        <f>F83+F87+F107+F115</f>
        <v>0</v>
      </c>
      <c r="G139" s="15"/>
    </row>
    <row r="140" spans="1:9" ht="34.700000000000003" customHeight="1" x14ac:dyDescent="0.2">
      <c r="A140" s="90" t="s">
        <v>113</v>
      </c>
      <c r="B140" s="58"/>
      <c r="C140" s="58"/>
      <c r="D140" s="58"/>
      <c r="E140" s="55"/>
      <c r="F140" s="55"/>
      <c r="G140" s="15"/>
    </row>
    <row r="141" spans="1:9" ht="15.2" customHeight="1" x14ac:dyDescent="0.2">
      <c r="A141" s="48" t="s">
        <v>39</v>
      </c>
      <c r="B141" s="48" t="s">
        <v>63</v>
      </c>
      <c r="C141" s="48" t="s">
        <v>103</v>
      </c>
      <c r="D141" s="48" t="s">
        <v>107</v>
      </c>
      <c r="E141" s="69"/>
      <c r="F141" s="69" t="s">
        <v>109</v>
      </c>
      <c r="G141" s="15"/>
    </row>
    <row r="142" spans="1:9" ht="21.95" customHeight="1" x14ac:dyDescent="0.2">
      <c r="A142" s="49">
        <v>1</v>
      </c>
      <c r="B142" s="58" t="s">
        <v>13</v>
      </c>
      <c r="C142" s="65"/>
      <c r="D142" s="65"/>
      <c r="E142" s="74"/>
      <c r="F142" s="78">
        <f>SUM(F143:F145)</f>
        <v>0</v>
      </c>
      <c r="G142" s="15"/>
    </row>
    <row r="143" spans="1:9" ht="11.25" x14ac:dyDescent="0.2">
      <c r="A143" s="50"/>
      <c r="B143" s="59"/>
      <c r="C143" s="50"/>
      <c r="D143" s="50"/>
      <c r="E143" s="70"/>
      <c r="F143" s="76"/>
      <c r="G143" s="15"/>
      <c r="H143" s="15"/>
    </row>
    <row r="144" spans="1:9" ht="15.2" customHeight="1" x14ac:dyDescent="0.2">
      <c r="A144" s="51" t="s">
        <v>40</v>
      </c>
      <c r="B144" s="60" t="s">
        <v>64</v>
      </c>
      <c r="C144" s="51" t="s">
        <v>104</v>
      </c>
      <c r="D144" s="68">
        <v>110.2</v>
      </c>
      <c r="E144" s="71"/>
      <c r="F144" s="71">
        <f>D144*E144</f>
        <v>0</v>
      </c>
      <c r="G144" s="15"/>
      <c r="H144" s="47" t="str">
        <f>IF(E144="","Vnesi ceno!","")</f>
        <v>Vnesi ceno!</v>
      </c>
      <c r="I144" s="15"/>
    </row>
    <row r="145" spans="1:9" ht="11.25" x14ac:dyDescent="0.2">
      <c r="A145" s="54"/>
      <c r="B145" s="63"/>
      <c r="C145" s="54"/>
      <c r="D145" s="54"/>
      <c r="E145" s="73"/>
      <c r="F145" s="73"/>
      <c r="G145" s="15"/>
      <c r="H145" s="15"/>
    </row>
    <row r="146" spans="1:9" ht="21.95" customHeight="1" x14ac:dyDescent="0.2">
      <c r="A146" s="49">
        <v>2</v>
      </c>
      <c r="B146" s="58" t="s">
        <v>14</v>
      </c>
      <c r="C146" s="65"/>
      <c r="D146" s="65"/>
      <c r="E146" s="74"/>
      <c r="F146" s="78">
        <f>SUM(F147:F169)</f>
        <v>0</v>
      </c>
      <c r="G146" s="15"/>
    </row>
    <row r="147" spans="1:9" ht="11.25" x14ac:dyDescent="0.2">
      <c r="A147" s="50"/>
      <c r="B147" s="59"/>
      <c r="C147" s="50"/>
      <c r="D147" s="50"/>
      <c r="E147" s="70"/>
      <c r="F147" s="76"/>
      <c r="G147" s="15"/>
      <c r="H147" s="15"/>
    </row>
    <row r="148" spans="1:9" ht="51.4" customHeight="1" x14ac:dyDescent="0.2">
      <c r="A148" s="51" t="s">
        <v>41</v>
      </c>
      <c r="B148" s="60" t="s">
        <v>65</v>
      </c>
      <c r="C148" s="51" t="s">
        <v>105</v>
      </c>
      <c r="D148" s="51">
        <v>1</v>
      </c>
      <c r="E148" s="71"/>
      <c r="F148" s="71">
        <f>D148*E148</f>
        <v>0</v>
      </c>
      <c r="G148" s="15"/>
      <c r="H148" s="47" t="str">
        <f>IF(E148="","Vnesi ceno brez senčil!","")</f>
        <v>Vnesi ceno brez senčil!</v>
      </c>
      <c r="I148" s="15"/>
    </row>
    <row r="149" spans="1:9" ht="11.25" x14ac:dyDescent="0.2">
      <c r="A149" s="52"/>
      <c r="B149" s="61"/>
      <c r="C149" s="52"/>
      <c r="D149" s="52"/>
      <c r="E149" s="72"/>
      <c r="F149" s="72"/>
      <c r="G149" s="15"/>
      <c r="H149" s="15"/>
    </row>
    <row r="150" spans="1:9" ht="51.4" customHeight="1" x14ac:dyDescent="0.2">
      <c r="A150" s="51" t="s">
        <v>42</v>
      </c>
      <c r="B150" s="60" t="s">
        <v>66</v>
      </c>
      <c r="C150" s="51" t="s">
        <v>105</v>
      </c>
      <c r="D150" s="51">
        <v>4</v>
      </c>
      <c r="E150" s="71"/>
      <c r="F150" s="71">
        <f>D150*E150</f>
        <v>0</v>
      </c>
      <c r="G150" s="15"/>
      <c r="H150" s="47" t="str">
        <f>IF(E150="","Vnesi ceno brez senčil!","")</f>
        <v>Vnesi ceno brez senčil!</v>
      </c>
      <c r="I150" s="15"/>
    </row>
    <row r="151" spans="1:9" ht="11.25" x14ac:dyDescent="0.2">
      <c r="A151" s="52"/>
      <c r="B151" s="61"/>
      <c r="C151" s="52"/>
      <c r="D151" s="52"/>
      <c r="E151" s="72"/>
      <c r="F151" s="72"/>
      <c r="G151" s="15"/>
      <c r="H151" s="15"/>
    </row>
    <row r="152" spans="1:9" ht="51.4" customHeight="1" x14ac:dyDescent="0.2">
      <c r="A152" s="51" t="s">
        <v>43</v>
      </c>
      <c r="B152" s="60" t="s">
        <v>67</v>
      </c>
      <c r="C152" s="51" t="s">
        <v>105</v>
      </c>
      <c r="D152" s="51">
        <v>3</v>
      </c>
      <c r="E152" s="71"/>
      <c r="F152" s="71">
        <f>D152*E152</f>
        <v>0</v>
      </c>
      <c r="G152" s="15"/>
      <c r="H152" s="47" t="str">
        <f>IF(E152="","Vnesi ceno brez senčil!","")</f>
        <v>Vnesi ceno brez senčil!</v>
      </c>
      <c r="I152" s="15"/>
    </row>
    <row r="153" spans="1:9" ht="11.25" x14ac:dyDescent="0.2">
      <c r="A153" s="52"/>
      <c r="B153" s="61"/>
      <c r="C153" s="52"/>
      <c r="D153" s="52"/>
      <c r="E153" s="72"/>
      <c r="F153" s="72"/>
      <c r="G153" s="15"/>
      <c r="H153" s="15"/>
    </row>
    <row r="154" spans="1:9" ht="64.150000000000006" customHeight="1" x14ac:dyDescent="0.2">
      <c r="A154" s="51" t="s">
        <v>44</v>
      </c>
      <c r="B154" s="60" t="s">
        <v>0</v>
      </c>
      <c r="C154" s="51" t="s">
        <v>105</v>
      </c>
      <c r="D154" s="51">
        <v>1</v>
      </c>
      <c r="E154" s="71"/>
      <c r="F154" s="71">
        <f>D154*E154</f>
        <v>0</v>
      </c>
      <c r="G154" s="15"/>
      <c r="H154" s="47" t="str">
        <f>IF(E154="","Vnesi ceno brez senčil!","")</f>
        <v>Vnesi ceno brez senčil!</v>
      </c>
      <c r="I154" s="15"/>
    </row>
    <row r="155" spans="1:9" ht="11.25" x14ac:dyDescent="0.2">
      <c r="A155" s="52"/>
      <c r="B155" s="61"/>
      <c r="C155" s="52"/>
      <c r="D155" s="52"/>
      <c r="E155" s="72"/>
      <c r="F155" s="72"/>
      <c r="G155" s="15"/>
      <c r="H155" s="15"/>
    </row>
    <row r="156" spans="1:9" ht="51.4" customHeight="1" x14ac:dyDescent="0.2">
      <c r="A156" s="51" t="s">
        <v>45</v>
      </c>
      <c r="B156" s="60" t="s">
        <v>68</v>
      </c>
      <c r="C156" s="51" t="s">
        <v>105</v>
      </c>
      <c r="D156" s="51">
        <v>7</v>
      </c>
      <c r="E156" s="71"/>
      <c r="F156" s="71">
        <f>D156*E156</f>
        <v>0</v>
      </c>
      <c r="G156" s="15"/>
      <c r="H156" s="47" t="str">
        <f>IF(E156="","Vnesi ceno brez senčil!","")</f>
        <v>Vnesi ceno brez senčil!</v>
      </c>
      <c r="I156" s="15"/>
    </row>
    <row r="157" spans="1:9" ht="11.25" x14ac:dyDescent="0.2">
      <c r="A157" s="52"/>
      <c r="B157" s="61"/>
      <c r="C157" s="52"/>
      <c r="D157" s="52"/>
      <c r="E157" s="72"/>
      <c r="F157" s="72"/>
      <c r="G157" s="15"/>
      <c r="H157" s="15"/>
    </row>
    <row r="158" spans="1:9" ht="64.150000000000006" customHeight="1" x14ac:dyDescent="0.2">
      <c r="A158" s="51" t="s">
        <v>46</v>
      </c>
      <c r="B158" s="60" t="s">
        <v>1</v>
      </c>
      <c r="C158" s="51" t="s">
        <v>105</v>
      </c>
      <c r="D158" s="51">
        <v>5</v>
      </c>
      <c r="E158" s="71"/>
      <c r="F158" s="71">
        <f>D158*E158</f>
        <v>0</v>
      </c>
      <c r="G158" s="15"/>
      <c r="H158" s="47" t="str">
        <f>IF(E158="","Vnesi ceno brez senčil!","")</f>
        <v>Vnesi ceno brez senčil!</v>
      </c>
      <c r="I158" s="15"/>
    </row>
    <row r="159" spans="1:9" ht="11.25" x14ac:dyDescent="0.2">
      <c r="A159" s="52"/>
      <c r="B159" s="61"/>
      <c r="C159" s="52"/>
      <c r="D159" s="52"/>
      <c r="E159" s="72"/>
      <c r="F159" s="72"/>
      <c r="G159" s="15"/>
      <c r="H159" s="15"/>
    </row>
    <row r="160" spans="1:9" ht="51.4" customHeight="1" x14ac:dyDescent="0.2">
      <c r="A160" s="51" t="s">
        <v>58</v>
      </c>
      <c r="B160" s="60" t="s">
        <v>84</v>
      </c>
      <c r="C160" s="51" t="s">
        <v>105</v>
      </c>
      <c r="D160" s="51">
        <v>1</v>
      </c>
      <c r="E160" s="71"/>
      <c r="F160" s="71">
        <f>D160*E160</f>
        <v>0</v>
      </c>
      <c r="G160" s="15"/>
      <c r="H160" s="47" t="str">
        <f>IF(E160="","Vnesi ceno brez senčil!","")</f>
        <v>Vnesi ceno brez senčil!</v>
      </c>
      <c r="I160" s="15"/>
    </row>
    <row r="161" spans="1:9" ht="11.25" x14ac:dyDescent="0.2">
      <c r="A161" s="52"/>
      <c r="B161" s="61"/>
      <c r="C161" s="52"/>
      <c r="D161" s="52"/>
      <c r="E161" s="72"/>
      <c r="F161" s="72"/>
      <c r="G161" s="15"/>
      <c r="H161" s="15"/>
    </row>
    <row r="162" spans="1:9" ht="51.4" customHeight="1" x14ac:dyDescent="0.2">
      <c r="A162" s="51" t="s">
        <v>59</v>
      </c>
      <c r="B162" s="60" t="s">
        <v>85</v>
      </c>
      <c r="C162" s="51" t="s">
        <v>105</v>
      </c>
      <c r="D162" s="51">
        <v>1</v>
      </c>
      <c r="E162" s="71"/>
      <c r="F162" s="71">
        <f>D162*E162</f>
        <v>0</v>
      </c>
      <c r="G162" s="15"/>
      <c r="H162" s="47" t="str">
        <f>IF(E162="","Vnesi ceno brez senčil!","")</f>
        <v>Vnesi ceno brez senčil!</v>
      </c>
      <c r="I162" s="15"/>
    </row>
    <row r="163" spans="1:9" ht="11.25" x14ac:dyDescent="0.2">
      <c r="A163" s="52"/>
      <c r="B163" s="61"/>
      <c r="C163" s="52"/>
      <c r="D163" s="52"/>
      <c r="E163" s="72"/>
      <c r="F163" s="72"/>
      <c r="G163" s="15"/>
      <c r="H163" s="15"/>
    </row>
    <row r="164" spans="1:9" ht="64.150000000000006" customHeight="1" x14ac:dyDescent="0.2">
      <c r="A164" s="51" t="s">
        <v>61</v>
      </c>
      <c r="B164" s="60" t="s">
        <v>4</v>
      </c>
      <c r="C164" s="51" t="s">
        <v>105</v>
      </c>
      <c r="D164" s="51">
        <v>1</v>
      </c>
      <c r="E164" s="71"/>
      <c r="F164" s="71">
        <f>D164*E164</f>
        <v>0</v>
      </c>
      <c r="G164" s="15"/>
      <c r="H164" s="47" t="str">
        <f>IF(E164="","Vnesi ceno brez senčil!","")</f>
        <v>Vnesi ceno brez senčil!</v>
      </c>
      <c r="I164" s="15"/>
    </row>
    <row r="165" spans="1:9" ht="11.25" x14ac:dyDescent="0.2">
      <c r="A165" s="52"/>
      <c r="B165" s="61"/>
      <c r="C165" s="52"/>
      <c r="D165" s="52"/>
      <c r="E165" s="72"/>
      <c r="F165" s="72"/>
      <c r="G165" s="15"/>
      <c r="H165" s="15"/>
    </row>
    <row r="166" spans="1:9" ht="51.4" customHeight="1" x14ac:dyDescent="0.2">
      <c r="A166" s="51" t="s">
        <v>62</v>
      </c>
      <c r="B166" s="60" t="s">
        <v>86</v>
      </c>
      <c r="C166" s="51" t="s">
        <v>105</v>
      </c>
      <c r="D166" s="51">
        <v>1</v>
      </c>
      <c r="E166" s="71"/>
      <c r="F166" s="71">
        <f>D166*E166</f>
        <v>0</v>
      </c>
      <c r="G166" s="15"/>
      <c r="H166" s="47" t="str">
        <f>IF(E166="","Vnesi ceno brez senčil!","")</f>
        <v>Vnesi ceno brez senčil!</v>
      </c>
      <c r="I166" s="15"/>
    </row>
    <row r="167" spans="1:9" ht="11.25" x14ac:dyDescent="0.2">
      <c r="A167" s="52"/>
      <c r="B167" s="61"/>
      <c r="C167" s="52"/>
      <c r="D167" s="52"/>
      <c r="E167" s="72"/>
      <c r="F167" s="72"/>
      <c r="G167" s="15"/>
      <c r="H167" s="15"/>
    </row>
    <row r="168" spans="1:9" ht="15.95" customHeight="1" x14ac:dyDescent="0.2">
      <c r="A168" s="15"/>
      <c r="B168" s="62" t="s">
        <v>69</v>
      </c>
      <c r="C168" s="15"/>
      <c r="D168" s="15"/>
      <c r="E168" s="15"/>
      <c r="F168" s="15"/>
    </row>
    <row r="169" spans="1:9" x14ac:dyDescent="0.2">
      <c r="A169" s="11"/>
      <c r="B169" s="11"/>
      <c r="C169" s="11"/>
      <c r="D169" s="11"/>
      <c r="E169" s="11"/>
      <c r="F169" s="11"/>
    </row>
    <row r="170" spans="1:9" ht="21.95" customHeight="1" x14ac:dyDescent="0.2">
      <c r="A170" s="53">
        <v>3</v>
      </c>
      <c r="B170" s="57" t="s">
        <v>15</v>
      </c>
      <c r="C170" s="66"/>
      <c r="D170" s="66"/>
      <c r="E170" s="77"/>
      <c r="F170" s="79">
        <f>SUM(F171:F177)</f>
        <v>0</v>
      </c>
      <c r="G170" s="15"/>
    </row>
    <row r="171" spans="1:9" ht="11.25" x14ac:dyDescent="0.2">
      <c r="A171" s="50"/>
      <c r="B171" s="59"/>
      <c r="C171" s="50"/>
      <c r="D171" s="50"/>
      <c r="E171" s="70"/>
      <c r="F171" s="76"/>
      <c r="G171" s="15"/>
      <c r="H171" s="15"/>
    </row>
    <row r="172" spans="1:9" ht="25.7" customHeight="1" x14ac:dyDescent="0.2">
      <c r="A172" s="51" t="s">
        <v>47</v>
      </c>
      <c r="B172" s="60" t="s">
        <v>70</v>
      </c>
      <c r="C172" s="51" t="s">
        <v>104</v>
      </c>
      <c r="D172" s="68">
        <v>110.2</v>
      </c>
      <c r="E172" s="71"/>
      <c r="F172" s="71">
        <f>D172*E172</f>
        <v>0</v>
      </c>
      <c r="G172" s="15"/>
      <c r="H172" s="47" t="str">
        <f>IF(E172="","Vnesi ceno!","")</f>
        <v>Vnesi ceno!</v>
      </c>
      <c r="I172" s="15"/>
    </row>
    <row r="173" spans="1:9" ht="11.25" x14ac:dyDescent="0.2">
      <c r="A173" s="52"/>
      <c r="B173" s="61"/>
      <c r="C173" s="52"/>
      <c r="D173" s="52"/>
      <c r="E173" s="72"/>
      <c r="F173" s="72"/>
      <c r="G173" s="15"/>
      <c r="H173" s="15"/>
    </row>
    <row r="174" spans="1:9" ht="15.95" customHeight="1" x14ac:dyDescent="0.2">
      <c r="A174" s="15"/>
      <c r="B174" s="62" t="s">
        <v>71</v>
      </c>
      <c r="C174" s="15"/>
      <c r="D174" s="15"/>
      <c r="E174" s="15"/>
      <c r="F174" s="15"/>
    </row>
    <row r="175" spans="1:9" x14ac:dyDescent="0.2">
      <c r="B175" s="15"/>
    </row>
    <row r="176" spans="1:9" ht="15.95" customHeight="1" x14ac:dyDescent="0.2">
      <c r="A176" s="15"/>
      <c r="B176" s="62" t="s">
        <v>121</v>
      </c>
      <c r="C176" s="15"/>
    </row>
    <row r="177" spans="1:9" x14ac:dyDescent="0.2">
      <c r="A177" s="11"/>
      <c r="B177" s="11"/>
      <c r="C177" s="11"/>
      <c r="D177" s="11"/>
      <c r="E177" s="11"/>
      <c r="F177" s="11"/>
    </row>
    <row r="178" spans="1:9" ht="21.95" customHeight="1" x14ac:dyDescent="0.2">
      <c r="A178" s="53">
        <v>4</v>
      </c>
      <c r="B178" s="57" t="s">
        <v>16</v>
      </c>
      <c r="C178" s="66"/>
      <c r="D178" s="66"/>
      <c r="E178" s="77"/>
      <c r="F178" s="79">
        <f>SUM(F179:F201)</f>
        <v>0</v>
      </c>
      <c r="G178" s="15"/>
    </row>
    <row r="179" spans="1:9" ht="11.25" x14ac:dyDescent="0.2">
      <c r="A179" s="50"/>
      <c r="B179" s="59"/>
      <c r="C179" s="50"/>
      <c r="D179" s="50"/>
      <c r="E179" s="70"/>
      <c r="F179" s="76"/>
      <c r="G179" s="15"/>
      <c r="H179" s="15"/>
    </row>
    <row r="180" spans="1:9" ht="15.2" customHeight="1" x14ac:dyDescent="0.2">
      <c r="A180" s="51" t="s">
        <v>48</v>
      </c>
      <c r="B180" s="60" t="s">
        <v>120</v>
      </c>
      <c r="C180" s="51" t="s">
        <v>104</v>
      </c>
      <c r="D180" s="68">
        <v>93</v>
      </c>
      <c r="E180" s="71"/>
      <c r="F180" s="71">
        <f>D180*E180</f>
        <v>0</v>
      </c>
      <c r="G180" s="15"/>
      <c r="H180" s="47" t="str">
        <f>IF(E180="","Vnesi ceno!","")</f>
        <v>Vnesi ceno!</v>
      </c>
      <c r="I180" s="15"/>
    </row>
    <row r="181" spans="1:9" ht="11.25" x14ac:dyDescent="0.2">
      <c r="A181" s="52"/>
      <c r="B181" s="61"/>
      <c r="C181" s="52"/>
      <c r="D181" s="52"/>
      <c r="E181" s="72"/>
      <c r="F181" s="72"/>
      <c r="G181" s="15"/>
      <c r="H181" s="15"/>
    </row>
    <row r="182" spans="1:9" ht="15.2" customHeight="1" x14ac:dyDescent="0.2">
      <c r="A182" s="51" t="s">
        <v>49</v>
      </c>
      <c r="B182" s="60" t="s">
        <v>72</v>
      </c>
      <c r="C182" s="51" t="s">
        <v>104</v>
      </c>
      <c r="D182" s="68">
        <v>25.8</v>
      </c>
      <c r="E182" s="71"/>
      <c r="F182" s="71">
        <f>D182*E182</f>
        <v>0</v>
      </c>
      <c r="G182" s="15"/>
      <c r="H182" s="47" t="str">
        <f>IF(E182="","Vnesi ceno!","")</f>
        <v>Vnesi ceno!</v>
      </c>
      <c r="I182" s="15"/>
    </row>
    <row r="183" spans="1:9" ht="11.25" x14ac:dyDescent="0.2">
      <c r="A183" s="52"/>
      <c r="B183" s="61"/>
      <c r="C183" s="52"/>
      <c r="D183" s="52"/>
      <c r="E183" s="72"/>
      <c r="F183" s="72"/>
      <c r="G183" s="15"/>
      <c r="H183" s="15"/>
    </row>
    <row r="184" spans="1:9" ht="15.2" customHeight="1" x14ac:dyDescent="0.2">
      <c r="A184" s="51" t="s">
        <v>50</v>
      </c>
      <c r="B184" s="60" t="s">
        <v>73</v>
      </c>
      <c r="C184" s="51" t="s">
        <v>105</v>
      </c>
      <c r="D184" s="51">
        <v>25</v>
      </c>
      <c r="E184" s="71"/>
      <c r="F184" s="71">
        <f>D184*E184</f>
        <v>0</v>
      </c>
      <c r="G184" s="15"/>
      <c r="H184" s="47" t="str">
        <f>IF(E184="","Vnesi ceno!","")</f>
        <v>Vnesi ceno!</v>
      </c>
      <c r="I184" s="15"/>
    </row>
    <row r="185" spans="1:9" ht="11.25" x14ac:dyDescent="0.2">
      <c r="A185" s="52"/>
      <c r="B185" s="61"/>
      <c r="C185" s="52"/>
      <c r="D185" s="52"/>
      <c r="E185" s="72"/>
      <c r="F185" s="72"/>
      <c r="G185" s="15"/>
      <c r="H185" s="15"/>
    </row>
    <row r="186" spans="1:9" ht="15.2" customHeight="1" x14ac:dyDescent="0.2">
      <c r="A186" s="51" t="s">
        <v>51</v>
      </c>
      <c r="B186" s="60" t="s">
        <v>122</v>
      </c>
      <c r="C186" s="51" t="s">
        <v>104</v>
      </c>
      <c r="D186" s="68">
        <v>25.8</v>
      </c>
      <c r="E186" s="71"/>
      <c r="F186" s="71">
        <f>D186*E186</f>
        <v>0</v>
      </c>
      <c r="G186" s="15"/>
      <c r="H186" s="47" t="str">
        <f>IF(E186="","Vnesi ceno!","")</f>
        <v>Vnesi ceno!</v>
      </c>
      <c r="I186" s="15"/>
    </row>
    <row r="187" spans="1:9" ht="11.25" x14ac:dyDescent="0.2">
      <c r="A187" s="52"/>
      <c r="B187" s="61"/>
      <c r="C187" s="52"/>
      <c r="D187" s="52"/>
      <c r="E187" s="72"/>
      <c r="F187" s="72"/>
      <c r="G187" s="15"/>
      <c r="H187" s="15"/>
    </row>
    <row r="188" spans="1:9" ht="15.2" customHeight="1" x14ac:dyDescent="0.2">
      <c r="A188" s="51" t="s">
        <v>52</v>
      </c>
      <c r="B188" s="60" t="s">
        <v>75</v>
      </c>
      <c r="C188" s="51" t="s">
        <v>105</v>
      </c>
      <c r="D188" s="51">
        <v>25</v>
      </c>
      <c r="E188" s="71"/>
      <c r="F188" s="71">
        <f>D188*E188</f>
        <v>0</v>
      </c>
      <c r="G188" s="15"/>
      <c r="H188" s="47" t="str">
        <f>IF(E188="","Vnesi ceno!","")</f>
        <v>Vnesi ceno!</v>
      </c>
      <c r="I188" s="15"/>
    </row>
    <row r="189" spans="1:9" ht="11.25" x14ac:dyDescent="0.2">
      <c r="A189" s="52"/>
      <c r="B189" s="61"/>
      <c r="C189" s="52"/>
      <c r="D189" s="52"/>
      <c r="E189" s="72"/>
      <c r="F189" s="72"/>
      <c r="G189" s="15"/>
      <c r="H189" s="15"/>
    </row>
    <row r="190" spans="1:9" ht="15.2" customHeight="1" x14ac:dyDescent="0.2">
      <c r="A190" s="51" t="s">
        <v>53</v>
      </c>
      <c r="B190" s="60" t="s">
        <v>76</v>
      </c>
      <c r="C190" s="51" t="s">
        <v>106</v>
      </c>
      <c r="D190" s="68">
        <v>20.96</v>
      </c>
      <c r="E190" s="71"/>
      <c r="F190" s="71">
        <f>D190*E190</f>
        <v>0</v>
      </c>
      <c r="G190" s="15"/>
      <c r="H190" s="47" t="str">
        <f>IF(E190="","Vnesi ceno!","")</f>
        <v>Vnesi ceno!</v>
      </c>
      <c r="I190" s="15"/>
    </row>
    <row r="191" spans="1:9" ht="11.25" x14ac:dyDescent="0.2">
      <c r="A191" s="52"/>
      <c r="B191" s="61"/>
      <c r="C191" s="52"/>
      <c r="D191" s="52"/>
      <c r="E191" s="72"/>
      <c r="F191" s="72"/>
      <c r="G191" s="15"/>
      <c r="H191" s="15"/>
    </row>
    <row r="192" spans="1:9" ht="15.2" customHeight="1" x14ac:dyDescent="0.2">
      <c r="A192" s="51" t="s">
        <v>54</v>
      </c>
      <c r="B192" s="60" t="s">
        <v>77</v>
      </c>
      <c r="C192" s="51" t="s">
        <v>106</v>
      </c>
      <c r="D192" s="68">
        <v>8.5</v>
      </c>
      <c r="E192" s="71"/>
      <c r="F192" s="71">
        <f>D192*E192</f>
        <v>0</v>
      </c>
      <c r="G192" s="15"/>
      <c r="H192" s="47" t="str">
        <f>IF(E192="","Vnesi ceno!","")</f>
        <v>Vnesi ceno!</v>
      </c>
      <c r="I192" s="15"/>
    </row>
    <row r="193" spans="1:9" ht="11.25" x14ac:dyDescent="0.2">
      <c r="A193" s="52"/>
      <c r="B193" s="61"/>
      <c r="C193" s="52"/>
      <c r="D193" s="52"/>
      <c r="E193" s="72"/>
      <c r="F193" s="72"/>
      <c r="G193" s="15"/>
      <c r="H193" s="15"/>
    </row>
    <row r="194" spans="1:9" ht="15.2" customHeight="1" x14ac:dyDescent="0.2">
      <c r="A194" s="51" t="s">
        <v>55</v>
      </c>
      <c r="B194" s="60" t="s">
        <v>78</v>
      </c>
      <c r="C194" s="51" t="s">
        <v>106</v>
      </c>
      <c r="D194" s="68">
        <v>8.5</v>
      </c>
      <c r="E194" s="71"/>
      <c r="F194" s="71">
        <f>D194*E194</f>
        <v>0</v>
      </c>
      <c r="G194" s="15"/>
      <c r="H194" s="47" t="str">
        <f>IF(E194="","Vnesi ceno!","")</f>
        <v>Vnesi ceno!</v>
      </c>
      <c r="I194" s="15"/>
    </row>
    <row r="195" spans="1:9" ht="11.25" x14ac:dyDescent="0.2">
      <c r="A195" s="52"/>
      <c r="B195" s="61"/>
      <c r="C195" s="52"/>
      <c r="D195" s="52"/>
      <c r="E195" s="72"/>
      <c r="F195" s="72"/>
      <c r="G195" s="15"/>
      <c r="H195" s="15"/>
    </row>
    <row r="196" spans="1:9" ht="15.2" customHeight="1" x14ac:dyDescent="0.2">
      <c r="A196" s="51" t="s">
        <v>56</v>
      </c>
      <c r="B196" s="60" t="s">
        <v>79</v>
      </c>
      <c r="C196" s="51" t="s">
        <v>105</v>
      </c>
      <c r="D196" s="51">
        <v>18</v>
      </c>
      <c r="E196" s="71"/>
      <c r="F196" s="71">
        <f>D196*E196</f>
        <v>0</v>
      </c>
      <c r="G196" s="15"/>
      <c r="H196" s="47" t="str">
        <f>IF(E196="","Vnesi ceno!","")</f>
        <v>Vnesi ceno!</v>
      </c>
      <c r="I196" s="15"/>
    </row>
    <row r="197" spans="1:9" ht="11.25" x14ac:dyDescent="0.2">
      <c r="A197" s="52"/>
      <c r="B197" s="61"/>
      <c r="C197" s="52"/>
      <c r="D197" s="52"/>
      <c r="E197" s="72"/>
      <c r="F197" s="72"/>
      <c r="G197" s="15"/>
      <c r="H197" s="15"/>
    </row>
    <row r="198" spans="1:9" ht="15.2" customHeight="1" x14ac:dyDescent="0.2">
      <c r="A198" s="51" t="s">
        <v>57</v>
      </c>
      <c r="B198" s="60" t="s">
        <v>80</v>
      </c>
      <c r="C198" s="51" t="s">
        <v>106</v>
      </c>
      <c r="D198" s="68">
        <v>5.7050000000000001</v>
      </c>
      <c r="E198" s="71"/>
      <c r="F198" s="71">
        <f>D198*E198</f>
        <v>0</v>
      </c>
      <c r="G198" s="15"/>
      <c r="H198" s="47" t="str">
        <f>IF(E198="","Vnesi ceno!","")</f>
        <v>Vnesi ceno!</v>
      </c>
      <c r="I198" s="15"/>
    </row>
    <row r="199" spans="1:9" ht="11.25" x14ac:dyDescent="0.2">
      <c r="A199" s="52"/>
      <c r="B199" s="61"/>
      <c r="C199" s="52"/>
      <c r="D199" s="52"/>
      <c r="E199" s="72"/>
      <c r="F199" s="72"/>
      <c r="G199" s="15"/>
      <c r="H199" s="15"/>
    </row>
    <row r="200" spans="1:9" ht="15.2" customHeight="1" x14ac:dyDescent="0.2">
      <c r="A200" s="51" t="s">
        <v>60</v>
      </c>
      <c r="B200" s="60" t="s">
        <v>87</v>
      </c>
      <c r="C200" s="51" t="s">
        <v>105</v>
      </c>
      <c r="D200" s="51">
        <v>4</v>
      </c>
      <c r="E200" s="71"/>
      <c r="F200" s="71">
        <f>D200*E200</f>
        <v>0</v>
      </c>
      <c r="G200" s="15"/>
      <c r="H200" s="47" t="str">
        <f>IF(E200="","Vnesi ceno!","")</f>
        <v>Vnesi ceno!</v>
      </c>
      <c r="I200" s="15"/>
    </row>
    <row r="201" spans="1:9" ht="11.25" x14ac:dyDescent="0.2">
      <c r="A201" s="54"/>
      <c r="B201" s="63"/>
      <c r="C201" s="54"/>
      <c r="D201" s="54"/>
      <c r="E201" s="73"/>
      <c r="F201" s="73"/>
      <c r="G201" s="15"/>
      <c r="H201" s="15"/>
    </row>
    <row r="202" spans="1:9" ht="21.95" customHeight="1" x14ac:dyDescent="0.2">
      <c r="A202" s="49"/>
      <c r="B202" s="58" t="s">
        <v>88</v>
      </c>
      <c r="C202" s="65"/>
      <c r="D202" s="65"/>
      <c r="E202" s="74"/>
      <c r="F202" s="80">
        <f>F142+F146+F170+F178</f>
        <v>0</v>
      </c>
      <c r="G202" s="15"/>
    </row>
    <row r="203" spans="1:9" ht="34.700000000000003" customHeight="1" x14ac:dyDescent="0.2">
      <c r="A203" s="90" t="s">
        <v>114</v>
      </c>
      <c r="B203" s="58"/>
      <c r="C203" s="58"/>
      <c r="D203" s="58"/>
      <c r="E203" s="55"/>
      <c r="F203" s="55"/>
      <c r="G203" s="15"/>
    </row>
    <row r="204" spans="1:9" ht="15.2" customHeight="1" x14ac:dyDescent="0.2">
      <c r="A204" s="48" t="s">
        <v>39</v>
      </c>
      <c r="B204" s="48" t="s">
        <v>63</v>
      </c>
      <c r="C204" s="48" t="s">
        <v>103</v>
      </c>
      <c r="D204" s="48" t="s">
        <v>107</v>
      </c>
      <c r="E204" s="69"/>
      <c r="F204" s="69" t="s">
        <v>109</v>
      </c>
      <c r="G204" s="15"/>
    </row>
    <row r="205" spans="1:9" ht="21.95" customHeight="1" x14ac:dyDescent="0.2">
      <c r="A205" s="49">
        <v>1</v>
      </c>
      <c r="B205" s="58" t="s">
        <v>13</v>
      </c>
      <c r="C205" s="65"/>
      <c r="D205" s="65"/>
      <c r="E205" s="74"/>
      <c r="F205" s="78">
        <f>SUM(F206:F208)</f>
        <v>0</v>
      </c>
      <c r="G205" s="15"/>
    </row>
    <row r="206" spans="1:9" ht="11.25" x14ac:dyDescent="0.2">
      <c r="A206" s="50"/>
      <c r="B206" s="59"/>
      <c r="C206" s="50"/>
      <c r="D206" s="50"/>
      <c r="E206" s="70"/>
      <c r="F206" s="76"/>
      <c r="G206" s="15"/>
      <c r="H206" s="15"/>
    </row>
    <row r="207" spans="1:9" ht="15.2" customHeight="1" x14ac:dyDescent="0.2">
      <c r="A207" s="51" t="s">
        <v>40</v>
      </c>
      <c r="B207" s="60" t="s">
        <v>64</v>
      </c>
      <c r="C207" s="51" t="s">
        <v>104</v>
      </c>
      <c r="D207" s="68">
        <v>118.7</v>
      </c>
      <c r="E207" s="71"/>
      <c r="F207" s="71">
        <f>D207*E207</f>
        <v>0</v>
      </c>
      <c r="G207" s="15"/>
      <c r="H207" s="47" t="str">
        <f>IF(E207="","Vnesi ceno!","")</f>
        <v>Vnesi ceno!</v>
      </c>
      <c r="I207" s="15"/>
    </row>
    <row r="208" spans="1:9" ht="11.25" x14ac:dyDescent="0.2">
      <c r="A208" s="54"/>
      <c r="B208" s="63"/>
      <c r="C208" s="54"/>
      <c r="D208" s="54"/>
      <c r="E208" s="73"/>
      <c r="F208" s="73"/>
      <c r="G208" s="15"/>
      <c r="H208" s="15"/>
    </row>
    <row r="209" spans="1:9" ht="21.95" customHeight="1" x14ac:dyDescent="0.2">
      <c r="A209" s="49">
        <v>2</v>
      </c>
      <c r="B209" s="58" t="s">
        <v>14</v>
      </c>
      <c r="C209" s="65"/>
      <c r="D209" s="65"/>
      <c r="E209" s="74"/>
      <c r="F209" s="78">
        <f>SUM(F210:F226)</f>
        <v>0</v>
      </c>
      <c r="G209" s="15"/>
    </row>
    <row r="210" spans="1:9" ht="11.25" x14ac:dyDescent="0.2">
      <c r="A210" s="50"/>
      <c r="B210" s="59"/>
      <c r="C210" s="50"/>
      <c r="D210" s="50"/>
      <c r="E210" s="70"/>
      <c r="F210" s="76"/>
      <c r="G210" s="15"/>
      <c r="H210" s="15"/>
    </row>
    <row r="211" spans="1:9" ht="51.4" customHeight="1" x14ac:dyDescent="0.2">
      <c r="A211" s="51" t="s">
        <v>41</v>
      </c>
      <c r="B211" s="60" t="s">
        <v>89</v>
      </c>
      <c r="C211" s="51" t="s">
        <v>105</v>
      </c>
      <c r="D211" s="51">
        <v>1</v>
      </c>
      <c r="E211" s="71"/>
      <c r="F211" s="71">
        <f>D211*E211</f>
        <v>0</v>
      </c>
      <c r="G211" s="15"/>
      <c r="H211" s="47" t="str">
        <f>IF(E211="","Vnesi ceno brez senčil!","")</f>
        <v>Vnesi ceno brez senčil!</v>
      </c>
      <c r="I211" s="15"/>
    </row>
    <row r="212" spans="1:9" ht="11.25" x14ac:dyDescent="0.2">
      <c r="A212" s="52"/>
      <c r="B212" s="61"/>
      <c r="C212" s="52"/>
      <c r="D212" s="52"/>
      <c r="E212" s="72"/>
      <c r="F212" s="72"/>
      <c r="G212" s="15"/>
      <c r="H212" s="15"/>
    </row>
    <row r="213" spans="1:9" ht="51.4" customHeight="1" x14ac:dyDescent="0.2">
      <c r="A213" s="51" t="s">
        <v>42</v>
      </c>
      <c r="B213" s="60" t="s">
        <v>65</v>
      </c>
      <c r="C213" s="51" t="s">
        <v>105</v>
      </c>
      <c r="D213" s="51">
        <v>2</v>
      </c>
      <c r="E213" s="71"/>
      <c r="F213" s="71">
        <f>D213*E213</f>
        <v>0</v>
      </c>
      <c r="G213" s="15"/>
      <c r="H213" s="47" t="str">
        <f>IF(E213="","Vnesi ceno brez senčil!","")</f>
        <v>Vnesi ceno brez senčil!</v>
      </c>
      <c r="I213" s="15"/>
    </row>
    <row r="214" spans="1:9" ht="11.25" x14ac:dyDescent="0.2">
      <c r="A214" s="52"/>
      <c r="B214" s="61"/>
      <c r="C214" s="52"/>
      <c r="D214" s="52"/>
      <c r="E214" s="72"/>
      <c r="F214" s="72"/>
      <c r="G214" s="15"/>
      <c r="H214" s="15"/>
    </row>
    <row r="215" spans="1:9" ht="51.4" customHeight="1" x14ac:dyDescent="0.2">
      <c r="A215" s="51" t="s">
        <v>43</v>
      </c>
      <c r="B215" s="60" t="s">
        <v>66</v>
      </c>
      <c r="C215" s="51" t="s">
        <v>105</v>
      </c>
      <c r="D215" s="51">
        <v>5</v>
      </c>
      <c r="E215" s="71"/>
      <c r="F215" s="71">
        <f>D215*E215</f>
        <v>0</v>
      </c>
      <c r="G215" s="15"/>
      <c r="H215" s="47" t="str">
        <f>IF(E215="","Vnesi ceno brez senčil!","")</f>
        <v>Vnesi ceno brez senčil!</v>
      </c>
      <c r="I215" s="15"/>
    </row>
    <row r="216" spans="1:9" ht="11.25" x14ac:dyDescent="0.2">
      <c r="A216" s="52"/>
      <c r="B216" s="61"/>
      <c r="C216" s="52"/>
      <c r="D216" s="52"/>
      <c r="E216" s="72"/>
      <c r="F216" s="72"/>
      <c r="G216" s="15"/>
      <c r="H216" s="15"/>
    </row>
    <row r="217" spans="1:9" ht="51.4" customHeight="1" x14ac:dyDescent="0.2">
      <c r="A217" s="51" t="s">
        <v>44</v>
      </c>
      <c r="B217" s="60" t="s">
        <v>67</v>
      </c>
      <c r="C217" s="51" t="s">
        <v>105</v>
      </c>
      <c r="D217" s="51">
        <v>5</v>
      </c>
      <c r="E217" s="71"/>
      <c r="F217" s="71">
        <f>D217*E217</f>
        <v>0</v>
      </c>
      <c r="G217" s="15"/>
      <c r="H217" s="47" t="str">
        <f>IF(E217="","Vnesi ceno brez senčil!","")</f>
        <v>Vnesi ceno brez senčil!</v>
      </c>
      <c r="I217" s="15"/>
    </row>
    <row r="218" spans="1:9" ht="11.25" x14ac:dyDescent="0.2">
      <c r="A218" s="52"/>
      <c r="B218" s="61"/>
      <c r="C218" s="52"/>
      <c r="D218" s="52"/>
      <c r="E218" s="72"/>
      <c r="F218" s="72"/>
      <c r="G218" s="15"/>
      <c r="H218" s="15"/>
    </row>
    <row r="219" spans="1:9" ht="51.4" customHeight="1" x14ac:dyDescent="0.2">
      <c r="A219" s="51" t="s">
        <v>45</v>
      </c>
      <c r="B219" s="60" t="s">
        <v>90</v>
      </c>
      <c r="C219" s="51" t="s">
        <v>105</v>
      </c>
      <c r="D219" s="51">
        <v>2</v>
      </c>
      <c r="E219" s="71"/>
      <c r="F219" s="71">
        <f>D219*E219</f>
        <v>0</v>
      </c>
      <c r="G219" s="15"/>
      <c r="H219" s="47" t="str">
        <f>IF(E219="","Vnesi ceno brez senčil!","")</f>
        <v>Vnesi ceno brez senčil!</v>
      </c>
      <c r="I219" s="15"/>
    </row>
    <row r="220" spans="1:9" ht="11.25" x14ac:dyDescent="0.2">
      <c r="A220" s="52"/>
      <c r="B220" s="61"/>
      <c r="C220" s="52"/>
      <c r="D220" s="52"/>
      <c r="E220" s="72"/>
      <c r="F220" s="72"/>
      <c r="G220" s="15"/>
      <c r="H220" s="15"/>
    </row>
    <row r="221" spans="1:9" ht="51.4" customHeight="1" x14ac:dyDescent="0.2">
      <c r="A221" s="51" t="s">
        <v>46</v>
      </c>
      <c r="B221" s="60" t="s">
        <v>68</v>
      </c>
      <c r="C221" s="51" t="s">
        <v>105</v>
      </c>
      <c r="D221" s="51">
        <v>11</v>
      </c>
      <c r="E221" s="71"/>
      <c r="F221" s="71">
        <f>D221*E221</f>
        <v>0</v>
      </c>
      <c r="G221" s="15"/>
      <c r="H221" s="47" t="str">
        <f>IF(E221="","Vnesi ceno brez senčil!","")</f>
        <v>Vnesi ceno brez senčil!</v>
      </c>
      <c r="I221" s="15"/>
    </row>
    <row r="222" spans="1:9" ht="11.25" x14ac:dyDescent="0.2">
      <c r="A222" s="52"/>
      <c r="B222" s="61"/>
      <c r="C222" s="52"/>
      <c r="D222" s="52"/>
      <c r="E222" s="72"/>
      <c r="F222" s="72"/>
      <c r="G222" s="15"/>
      <c r="H222" s="15"/>
    </row>
    <row r="223" spans="1:9" ht="51.4" customHeight="1" x14ac:dyDescent="0.2">
      <c r="A223" s="51" t="s">
        <v>58</v>
      </c>
      <c r="B223" s="60" t="s">
        <v>91</v>
      </c>
      <c r="C223" s="51" t="s">
        <v>105</v>
      </c>
      <c r="D223" s="51">
        <v>1</v>
      </c>
      <c r="E223" s="71"/>
      <c r="F223" s="71">
        <f>D223*E223</f>
        <v>0</v>
      </c>
      <c r="G223" s="15"/>
      <c r="H223" s="47" t="str">
        <f>IF(E223="","Vnesi ceno brez senčil!","")</f>
        <v>Vnesi ceno brez senčil!</v>
      </c>
      <c r="I223" s="15"/>
    </row>
    <row r="224" spans="1:9" ht="11.25" x14ac:dyDescent="0.2">
      <c r="A224" s="52"/>
      <c r="B224" s="61"/>
      <c r="C224" s="52"/>
      <c r="D224" s="52"/>
      <c r="E224" s="72"/>
      <c r="F224" s="72"/>
      <c r="G224" s="15"/>
      <c r="H224" s="15"/>
    </row>
    <row r="225" spans="1:9" ht="15.95" customHeight="1" x14ac:dyDescent="0.2">
      <c r="A225" s="15"/>
      <c r="B225" s="62" t="s">
        <v>69</v>
      </c>
      <c r="C225" s="15"/>
      <c r="D225" s="15"/>
      <c r="E225" s="15"/>
      <c r="F225" s="15"/>
    </row>
    <row r="226" spans="1:9" x14ac:dyDescent="0.2">
      <c r="A226" s="11"/>
      <c r="B226" s="11"/>
      <c r="C226" s="11"/>
      <c r="D226" s="11"/>
      <c r="E226" s="11"/>
      <c r="F226" s="11"/>
    </row>
    <row r="227" spans="1:9" ht="21.95" customHeight="1" x14ac:dyDescent="0.2">
      <c r="A227" s="53">
        <v>3</v>
      </c>
      <c r="B227" s="57" t="s">
        <v>15</v>
      </c>
      <c r="C227" s="66"/>
      <c r="D227" s="66"/>
      <c r="E227" s="77"/>
      <c r="F227" s="79">
        <f>SUM(F228:F234)</f>
        <v>0</v>
      </c>
      <c r="G227" s="15"/>
    </row>
    <row r="228" spans="1:9" ht="11.25" x14ac:dyDescent="0.2">
      <c r="A228" s="50"/>
      <c r="B228" s="59"/>
      <c r="C228" s="50"/>
      <c r="D228" s="50"/>
      <c r="E228" s="70"/>
      <c r="F228" s="76"/>
      <c r="G228" s="15"/>
      <c r="H228" s="15"/>
    </row>
    <row r="229" spans="1:9" ht="25.7" customHeight="1" x14ac:dyDescent="0.2">
      <c r="A229" s="51" t="s">
        <v>47</v>
      </c>
      <c r="B229" s="60" t="s">
        <v>70</v>
      </c>
      <c r="C229" s="51" t="s">
        <v>104</v>
      </c>
      <c r="D229" s="68">
        <v>118.7</v>
      </c>
      <c r="E229" s="71"/>
      <c r="F229" s="71">
        <f>D229*E229</f>
        <v>0</v>
      </c>
      <c r="G229" s="15"/>
      <c r="H229" s="47" t="str">
        <f>IF(E229="","Vnesi ceno!","")</f>
        <v>Vnesi ceno!</v>
      </c>
      <c r="I229" s="15"/>
    </row>
    <row r="230" spans="1:9" ht="11.25" x14ac:dyDescent="0.2">
      <c r="A230" s="52"/>
      <c r="B230" s="61"/>
      <c r="C230" s="52"/>
      <c r="D230" s="52"/>
      <c r="E230" s="72"/>
      <c r="F230" s="72"/>
      <c r="G230" s="15"/>
      <c r="H230" s="15"/>
    </row>
    <row r="231" spans="1:9" ht="15.95" customHeight="1" x14ac:dyDescent="0.2">
      <c r="A231" s="15"/>
      <c r="B231" s="62" t="s">
        <v>71</v>
      </c>
      <c r="C231" s="15"/>
      <c r="D231" s="15"/>
      <c r="E231" s="15"/>
      <c r="F231" s="15"/>
    </row>
    <row r="232" spans="1:9" x14ac:dyDescent="0.2">
      <c r="B232" s="15"/>
    </row>
    <row r="233" spans="1:9" ht="15.95" customHeight="1" x14ac:dyDescent="0.2">
      <c r="A233" s="15"/>
      <c r="B233" s="62" t="s">
        <v>121</v>
      </c>
      <c r="C233" s="15"/>
    </row>
    <row r="234" spans="1:9" x14ac:dyDescent="0.2">
      <c r="A234" s="11"/>
      <c r="B234" s="11"/>
      <c r="C234" s="11"/>
      <c r="D234" s="11"/>
      <c r="E234" s="11"/>
      <c r="F234" s="11"/>
    </row>
    <row r="235" spans="1:9" ht="21.95" customHeight="1" x14ac:dyDescent="0.2">
      <c r="A235" s="53">
        <v>4</v>
      </c>
      <c r="B235" s="57" t="s">
        <v>16</v>
      </c>
      <c r="C235" s="66"/>
      <c r="D235" s="66"/>
      <c r="E235" s="77"/>
      <c r="F235" s="79">
        <f>SUM(F236:F252)</f>
        <v>0</v>
      </c>
      <c r="G235" s="15"/>
    </row>
    <row r="236" spans="1:9" ht="11.25" x14ac:dyDescent="0.2">
      <c r="A236" s="50"/>
      <c r="B236" s="59"/>
      <c r="C236" s="50"/>
      <c r="D236" s="50"/>
      <c r="E236" s="70"/>
      <c r="F236" s="76"/>
      <c r="G236" s="15"/>
      <c r="H236" s="15"/>
    </row>
    <row r="237" spans="1:9" ht="15.2" customHeight="1" x14ac:dyDescent="0.2">
      <c r="A237" s="51" t="s">
        <v>48</v>
      </c>
      <c r="B237" s="60" t="s">
        <v>120</v>
      </c>
      <c r="C237" s="51" t="s">
        <v>104</v>
      </c>
      <c r="D237" s="68">
        <v>114.9</v>
      </c>
      <c r="E237" s="71"/>
      <c r="F237" s="71">
        <f>D237*E237</f>
        <v>0</v>
      </c>
      <c r="G237" s="15"/>
      <c r="H237" s="47" t="str">
        <f>IF(E237="","Vnesi ceno!","")</f>
        <v>Vnesi ceno!</v>
      </c>
      <c r="I237" s="15"/>
    </row>
    <row r="238" spans="1:9" ht="11.25" x14ac:dyDescent="0.2">
      <c r="A238" s="52"/>
      <c r="B238" s="61"/>
      <c r="C238" s="52"/>
      <c r="D238" s="52"/>
      <c r="E238" s="72"/>
      <c r="F238" s="72"/>
      <c r="G238" s="15"/>
      <c r="H238" s="15"/>
    </row>
    <row r="239" spans="1:9" ht="15.2" customHeight="1" x14ac:dyDescent="0.2">
      <c r="A239" s="51" t="s">
        <v>49</v>
      </c>
      <c r="B239" s="60" t="s">
        <v>72</v>
      </c>
      <c r="C239" s="51" t="s">
        <v>104</v>
      </c>
      <c r="D239" s="68">
        <v>26.9</v>
      </c>
      <c r="E239" s="71"/>
      <c r="F239" s="71">
        <f>D239*E239</f>
        <v>0</v>
      </c>
      <c r="G239" s="15"/>
      <c r="H239" s="47" t="str">
        <f>IF(E239="","Vnesi ceno!","")</f>
        <v>Vnesi ceno!</v>
      </c>
      <c r="I239" s="15"/>
    </row>
    <row r="240" spans="1:9" ht="11.25" x14ac:dyDescent="0.2">
      <c r="A240" s="52"/>
      <c r="B240" s="61"/>
      <c r="C240" s="52"/>
      <c r="D240" s="52"/>
      <c r="E240" s="72"/>
      <c r="F240" s="72"/>
      <c r="G240" s="15"/>
      <c r="H240" s="15"/>
    </row>
    <row r="241" spans="1:9" ht="15.2" customHeight="1" x14ac:dyDescent="0.2">
      <c r="A241" s="51" t="s">
        <v>50</v>
      </c>
      <c r="B241" s="60" t="s">
        <v>73</v>
      </c>
      <c r="C241" s="51" t="s">
        <v>105</v>
      </c>
      <c r="D241" s="51">
        <v>25</v>
      </c>
      <c r="E241" s="71"/>
      <c r="F241" s="71">
        <f>D241*E241</f>
        <v>0</v>
      </c>
      <c r="G241" s="15"/>
      <c r="H241" s="47" t="str">
        <f>IF(E241="","Vnesi ceno!","")</f>
        <v>Vnesi ceno!</v>
      </c>
      <c r="I241" s="15"/>
    </row>
    <row r="242" spans="1:9" ht="11.25" x14ac:dyDescent="0.2">
      <c r="A242" s="52"/>
      <c r="B242" s="61"/>
      <c r="C242" s="52"/>
      <c r="D242" s="52"/>
      <c r="E242" s="72"/>
      <c r="F242" s="72"/>
      <c r="G242" s="15"/>
      <c r="H242" s="15"/>
    </row>
    <row r="243" spans="1:9" ht="15.2" customHeight="1" x14ac:dyDescent="0.2">
      <c r="A243" s="51" t="s">
        <v>51</v>
      </c>
      <c r="B243" s="60" t="s">
        <v>122</v>
      </c>
      <c r="C243" s="51" t="s">
        <v>104</v>
      </c>
      <c r="D243" s="68">
        <v>26.9</v>
      </c>
      <c r="E243" s="71"/>
      <c r="F243" s="71">
        <f>D243*E243</f>
        <v>0</v>
      </c>
      <c r="G243" s="15"/>
      <c r="H243" s="47" t="str">
        <f>IF(E243="","Vnesi ceno!","")</f>
        <v>Vnesi ceno!</v>
      </c>
      <c r="I243" s="15"/>
    </row>
    <row r="244" spans="1:9" ht="11.25" x14ac:dyDescent="0.2">
      <c r="A244" s="52"/>
      <c r="B244" s="61"/>
      <c r="C244" s="52"/>
      <c r="D244" s="52"/>
      <c r="E244" s="72"/>
      <c r="F244" s="72"/>
      <c r="G244" s="15"/>
      <c r="H244" s="15"/>
    </row>
    <row r="245" spans="1:9" ht="15.2" customHeight="1" x14ac:dyDescent="0.2">
      <c r="A245" s="51" t="s">
        <v>52</v>
      </c>
      <c r="B245" s="60" t="s">
        <v>75</v>
      </c>
      <c r="C245" s="51" t="s">
        <v>105</v>
      </c>
      <c r="D245" s="51">
        <v>25</v>
      </c>
      <c r="E245" s="71"/>
      <c r="F245" s="71">
        <f>D245*E245</f>
        <v>0</v>
      </c>
      <c r="G245" s="15"/>
      <c r="H245" s="47" t="str">
        <f>IF(E245="","Vnesi ceno!","")</f>
        <v>Vnesi ceno!</v>
      </c>
      <c r="I245" s="15"/>
    </row>
    <row r="246" spans="1:9" ht="11.25" x14ac:dyDescent="0.2">
      <c r="A246" s="52"/>
      <c r="B246" s="61"/>
      <c r="C246" s="52"/>
      <c r="D246" s="52"/>
      <c r="E246" s="72"/>
      <c r="F246" s="72"/>
      <c r="G246" s="15"/>
      <c r="H246" s="15"/>
    </row>
    <row r="247" spans="1:9" ht="15.2" customHeight="1" x14ac:dyDescent="0.2">
      <c r="A247" s="51" t="s">
        <v>53</v>
      </c>
      <c r="B247" s="60" t="s">
        <v>76</v>
      </c>
      <c r="C247" s="51" t="s">
        <v>106</v>
      </c>
      <c r="D247" s="68">
        <v>31.524999999999999</v>
      </c>
      <c r="E247" s="71"/>
      <c r="F247" s="71">
        <f>D247*E247</f>
        <v>0</v>
      </c>
      <c r="G247" s="15"/>
      <c r="H247" s="47" t="str">
        <f>IF(E247="","Vnesi ceno!","")</f>
        <v>Vnesi ceno!</v>
      </c>
      <c r="I247" s="15"/>
    </row>
    <row r="248" spans="1:9" ht="11.25" x14ac:dyDescent="0.2">
      <c r="A248" s="52"/>
      <c r="B248" s="61"/>
      <c r="C248" s="52"/>
      <c r="D248" s="52"/>
      <c r="E248" s="72"/>
      <c r="F248" s="72"/>
      <c r="G248" s="15"/>
      <c r="H248" s="15"/>
    </row>
    <row r="249" spans="1:9" ht="15.2" customHeight="1" x14ac:dyDescent="0.2">
      <c r="A249" s="51" t="s">
        <v>54</v>
      </c>
      <c r="B249" s="60" t="s">
        <v>79</v>
      </c>
      <c r="C249" s="51" t="s">
        <v>105</v>
      </c>
      <c r="D249" s="51">
        <v>27</v>
      </c>
      <c r="E249" s="71"/>
      <c r="F249" s="71">
        <f>D249*E249</f>
        <v>0</v>
      </c>
      <c r="G249" s="15"/>
      <c r="H249" s="47" t="str">
        <f>IF(E249="","Vnesi ceno!","")</f>
        <v>Vnesi ceno!</v>
      </c>
      <c r="I249" s="15"/>
    </row>
    <row r="250" spans="1:9" ht="11.25" x14ac:dyDescent="0.2">
      <c r="A250" s="52"/>
      <c r="B250" s="61"/>
      <c r="C250" s="52"/>
      <c r="D250" s="52"/>
      <c r="E250" s="72"/>
      <c r="F250" s="72"/>
      <c r="G250" s="15"/>
      <c r="H250" s="15"/>
    </row>
    <row r="251" spans="1:9" ht="15.2" customHeight="1" x14ac:dyDescent="0.2">
      <c r="A251" s="51" t="s">
        <v>55</v>
      </c>
      <c r="B251" s="60" t="s">
        <v>87</v>
      </c>
      <c r="C251" s="51" t="s">
        <v>105</v>
      </c>
      <c r="D251" s="51">
        <v>1</v>
      </c>
      <c r="E251" s="71"/>
      <c r="F251" s="71">
        <f>D251*E251</f>
        <v>0</v>
      </c>
      <c r="G251" s="15"/>
      <c r="H251" s="47" t="str">
        <f>IF(E251="","Vnesi ceno!","")</f>
        <v>Vnesi ceno!</v>
      </c>
      <c r="I251" s="15"/>
    </row>
    <row r="252" spans="1:9" ht="11.25" x14ac:dyDescent="0.2">
      <c r="A252" s="54"/>
      <c r="B252" s="63"/>
      <c r="C252" s="54"/>
      <c r="D252" s="54"/>
      <c r="E252" s="73"/>
      <c r="F252" s="73"/>
      <c r="G252" s="15"/>
      <c r="H252" s="15"/>
    </row>
    <row r="253" spans="1:9" ht="21.95" customHeight="1" x14ac:dyDescent="0.2">
      <c r="A253" s="49"/>
      <c r="B253" s="58" t="s">
        <v>92</v>
      </c>
      <c r="C253" s="65"/>
      <c r="D253" s="65"/>
      <c r="E253" s="74"/>
      <c r="F253" s="80">
        <f>F205+F209+F227+F235</f>
        <v>0</v>
      </c>
      <c r="G253" s="15"/>
    </row>
    <row r="254" spans="1:9" ht="34.700000000000003" customHeight="1" x14ac:dyDescent="0.2">
      <c r="A254" s="90" t="s">
        <v>115</v>
      </c>
      <c r="B254" s="58"/>
      <c r="C254" s="58"/>
      <c r="D254" s="58"/>
      <c r="E254" s="55"/>
      <c r="F254" s="55"/>
      <c r="G254" s="15"/>
    </row>
    <row r="255" spans="1:9" ht="15.2" customHeight="1" x14ac:dyDescent="0.2">
      <c r="A255" s="48" t="s">
        <v>39</v>
      </c>
      <c r="B255" s="48" t="s">
        <v>63</v>
      </c>
      <c r="C255" s="48" t="s">
        <v>103</v>
      </c>
      <c r="D255" s="48" t="s">
        <v>107</v>
      </c>
      <c r="E255" s="69" t="s">
        <v>108</v>
      </c>
      <c r="F255" s="69" t="s">
        <v>109</v>
      </c>
      <c r="G255" s="15"/>
    </row>
    <row r="256" spans="1:9" ht="21.95" customHeight="1" x14ac:dyDescent="0.2">
      <c r="A256" s="49">
        <v>1</v>
      </c>
      <c r="B256" s="58" t="s">
        <v>13</v>
      </c>
      <c r="C256" s="65"/>
      <c r="D256" s="65"/>
      <c r="E256" s="74"/>
      <c r="F256" s="78">
        <f>SUM(F257:F259)</f>
        <v>0</v>
      </c>
      <c r="G256" s="15"/>
    </row>
    <row r="257" spans="1:9" ht="11.25" x14ac:dyDescent="0.2">
      <c r="A257" s="50"/>
      <c r="B257" s="59"/>
      <c r="C257" s="50"/>
      <c r="D257" s="50"/>
      <c r="E257" s="70"/>
      <c r="F257" s="76"/>
      <c r="G257" s="15"/>
      <c r="H257" s="15"/>
    </row>
    <row r="258" spans="1:9" ht="15.2" customHeight="1" x14ac:dyDescent="0.2">
      <c r="A258" s="51" t="s">
        <v>40</v>
      </c>
      <c r="B258" s="60" t="s">
        <v>64</v>
      </c>
      <c r="C258" s="51" t="s">
        <v>104</v>
      </c>
      <c r="D258" s="68">
        <v>116.2</v>
      </c>
      <c r="E258" s="71"/>
      <c r="F258" s="71">
        <f>D258*E258</f>
        <v>0</v>
      </c>
      <c r="G258" s="15"/>
      <c r="H258" s="47" t="str">
        <f>IF(E258="","Vnesi ceno!","")</f>
        <v>Vnesi ceno!</v>
      </c>
      <c r="I258" s="15"/>
    </row>
    <row r="259" spans="1:9" ht="11.25" x14ac:dyDescent="0.2">
      <c r="A259" s="54"/>
      <c r="B259" s="63"/>
      <c r="C259" s="54"/>
      <c r="D259" s="54"/>
      <c r="E259" s="73"/>
      <c r="F259" s="73"/>
      <c r="G259" s="15"/>
      <c r="H259" s="15"/>
    </row>
    <row r="260" spans="1:9" ht="21.95" customHeight="1" x14ac:dyDescent="0.2">
      <c r="A260" s="49">
        <v>2</v>
      </c>
      <c r="B260" s="58" t="s">
        <v>14</v>
      </c>
      <c r="C260" s="65"/>
      <c r="D260" s="65"/>
      <c r="E260" s="74"/>
      <c r="F260" s="78">
        <f>SUM(F261:F277)</f>
        <v>0</v>
      </c>
      <c r="G260" s="15"/>
    </row>
    <row r="261" spans="1:9" ht="11.25" x14ac:dyDescent="0.2">
      <c r="A261" s="50"/>
      <c r="B261" s="59"/>
      <c r="C261" s="50"/>
      <c r="D261" s="50"/>
      <c r="E261" s="70"/>
      <c r="F261" s="76"/>
      <c r="G261" s="15"/>
      <c r="H261" s="15"/>
    </row>
    <row r="262" spans="1:9" ht="51.4" customHeight="1" x14ac:dyDescent="0.2">
      <c r="A262" s="51" t="s">
        <v>41</v>
      </c>
      <c r="B262" s="60" t="s">
        <v>66</v>
      </c>
      <c r="C262" s="51" t="s">
        <v>105</v>
      </c>
      <c r="D262" s="51">
        <v>4</v>
      </c>
      <c r="E262" s="71"/>
      <c r="F262" s="71">
        <f>D262*E262</f>
        <v>0</v>
      </c>
      <c r="G262" s="15"/>
      <c r="H262" s="47" t="str">
        <f>IF(E262="","Vnesi ceno brez senčil!","")</f>
        <v>Vnesi ceno brez senčil!</v>
      </c>
      <c r="I262" s="15"/>
    </row>
    <row r="263" spans="1:9" ht="11.25" x14ac:dyDescent="0.2">
      <c r="A263" s="52"/>
      <c r="B263" s="61"/>
      <c r="C263" s="52"/>
      <c r="D263" s="52"/>
      <c r="E263" s="72"/>
      <c r="F263" s="72"/>
      <c r="G263" s="15"/>
      <c r="H263" s="15"/>
    </row>
    <row r="264" spans="1:9" ht="51.4" customHeight="1" x14ac:dyDescent="0.2">
      <c r="A264" s="51" t="s">
        <v>42</v>
      </c>
      <c r="B264" s="60" t="s">
        <v>67</v>
      </c>
      <c r="C264" s="51" t="s">
        <v>105</v>
      </c>
      <c r="D264" s="51">
        <v>1</v>
      </c>
      <c r="E264" s="71"/>
      <c r="F264" s="71">
        <f>D264*E264</f>
        <v>0</v>
      </c>
      <c r="G264" s="15"/>
      <c r="H264" s="47" t="str">
        <f>IF(E264="","Vnesi ceno brez senčil!","")</f>
        <v>Vnesi ceno brez senčil!</v>
      </c>
      <c r="I264" s="15"/>
    </row>
    <row r="265" spans="1:9" ht="11.25" x14ac:dyDescent="0.2">
      <c r="A265" s="52"/>
      <c r="B265" s="61"/>
      <c r="C265" s="52"/>
      <c r="D265" s="52"/>
      <c r="E265" s="72"/>
      <c r="F265" s="72"/>
      <c r="G265" s="15"/>
      <c r="H265" s="15"/>
    </row>
    <row r="266" spans="1:9" ht="51.4" customHeight="1" x14ac:dyDescent="0.2">
      <c r="A266" s="51" t="s">
        <v>43</v>
      </c>
      <c r="B266" s="60" t="s">
        <v>68</v>
      </c>
      <c r="C266" s="51" t="s">
        <v>105</v>
      </c>
      <c r="D266" s="51">
        <v>11</v>
      </c>
      <c r="E266" s="71"/>
      <c r="F266" s="71">
        <f>D266*E266</f>
        <v>0</v>
      </c>
      <c r="G266" s="15"/>
      <c r="H266" s="47" t="str">
        <f>IF(E266="","Vnesi ceno brez senčil!","")</f>
        <v>Vnesi ceno brez senčil!</v>
      </c>
      <c r="I266" s="15"/>
    </row>
    <row r="267" spans="1:9" ht="11.25" x14ac:dyDescent="0.2">
      <c r="A267" s="52"/>
      <c r="B267" s="61"/>
      <c r="C267" s="52"/>
      <c r="D267" s="52"/>
      <c r="E267" s="72"/>
      <c r="F267" s="72"/>
      <c r="G267" s="15"/>
      <c r="H267" s="15"/>
    </row>
    <row r="268" spans="1:9" ht="51.4" customHeight="1" x14ac:dyDescent="0.2">
      <c r="A268" s="51" t="s">
        <v>44</v>
      </c>
      <c r="B268" s="60" t="s">
        <v>93</v>
      </c>
      <c r="C268" s="51" t="s">
        <v>105</v>
      </c>
      <c r="D268" s="51">
        <v>1</v>
      </c>
      <c r="E268" s="71"/>
      <c r="F268" s="71">
        <f>D268*E268</f>
        <v>0</v>
      </c>
      <c r="G268" s="15"/>
      <c r="H268" s="47" t="str">
        <f>IF(E268="","Vnesi ceno brez senčil!","")</f>
        <v>Vnesi ceno brez senčil!</v>
      </c>
      <c r="I268" s="15"/>
    </row>
    <row r="269" spans="1:9" ht="11.25" x14ac:dyDescent="0.2">
      <c r="A269" s="52"/>
      <c r="B269" s="61"/>
      <c r="C269" s="52"/>
      <c r="D269" s="52"/>
      <c r="E269" s="72"/>
      <c r="F269" s="72"/>
      <c r="G269" s="15"/>
      <c r="H269" s="15"/>
    </row>
    <row r="270" spans="1:9" ht="51.4" customHeight="1" x14ac:dyDescent="0.2">
      <c r="A270" s="51" t="s">
        <v>45</v>
      </c>
      <c r="B270" s="60" t="s">
        <v>94</v>
      </c>
      <c r="C270" s="51" t="s">
        <v>105</v>
      </c>
      <c r="D270" s="51">
        <v>2</v>
      </c>
      <c r="E270" s="71"/>
      <c r="F270" s="71">
        <f>D270*E270</f>
        <v>0</v>
      </c>
      <c r="G270" s="15"/>
      <c r="H270" s="47" t="str">
        <f>IF(E270="","Vnesi ceno brez senčil!","")</f>
        <v>Vnesi ceno brez senčil!</v>
      </c>
      <c r="I270" s="15"/>
    </row>
    <row r="271" spans="1:9" ht="11.25" x14ac:dyDescent="0.2">
      <c r="A271" s="52"/>
      <c r="B271" s="61"/>
      <c r="C271" s="52"/>
      <c r="D271" s="52"/>
      <c r="E271" s="72"/>
      <c r="F271" s="72"/>
      <c r="G271" s="15"/>
      <c r="H271" s="15"/>
    </row>
    <row r="272" spans="1:9" ht="51.4" customHeight="1" x14ac:dyDescent="0.2">
      <c r="A272" s="51" t="s">
        <v>46</v>
      </c>
      <c r="B272" s="60" t="s">
        <v>95</v>
      </c>
      <c r="C272" s="51" t="s">
        <v>105</v>
      </c>
      <c r="D272" s="51">
        <v>1</v>
      </c>
      <c r="E272" s="71"/>
      <c r="F272" s="71">
        <f>D272*E272</f>
        <v>0</v>
      </c>
      <c r="G272" s="15"/>
      <c r="H272" s="47" t="str">
        <f>IF(E272="","Vnesi ceno brez senčil!","")</f>
        <v>Vnesi ceno brez senčil!</v>
      </c>
      <c r="I272" s="15"/>
    </row>
    <row r="273" spans="1:9" ht="11.25" x14ac:dyDescent="0.2">
      <c r="A273" s="52"/>
      <c r="B273" s="61"/>
      <c r="C273" s="52"/>
      <c r="D273" s="52"/>
      <c r="E273" s="72"/>
      <c r="F273" s="72"/>
      <c r="G273" s="15"/>
      <c r="H273" s="15"/>
    </row>
    <row r="274" spans="1:9" ht="51.4" customHeight="1" x14ac:dyDescent="0.2">
      <c r="A274" s="51" t="s">
        <v>58</v>
      </c>
      <c r="B274" s="60" t="s">
        <v>96</v>
      </c>
      <c r="C274" s="51" t="s">
        <v>105</v>
      </c>
      <c r="D274" s="51">
        <v>5</v>
      </c>
      <c r="E274" s="71"/>
      <c r="F274" s="71">
        <f>D274*E274</f>
        <v>0</v>
      </c>
      <c r="G274" s="15"/>
      <c r="H274" s="47" t="str">
        <f>IF(E274="","Vnesi ceno brez senčil!","")</f>
        <v>Vnesi ceno brez senčil!</v>
      </c>
      <c r="I274" s="15"/>
    </row>
    <row r="275" spans="1:9" ht="11.25" x14ac:dyDescent="0.2">
      <c r="A275" s="52"/>
      <c r="B275" s="61"/>
      <c r="C275" s="52"/>
      <c r="D275" s="52"/>
      <c r="E275" s="72"/>
      <c r="F275" s="72"/>
      <c r="G275" s="15"/>
      <c r="H275" s="15"/>
    </row>
    <row r="276" spans="1:9" ht="15.95" customHeight="1" x14ac:dyDescent="0.2">
      <c r="A276" s="15"/>
      <c r="B276" s="62" t="s">
        <v>69</v>
      </c>
      <c r="C276" s="15"/>
      <c r="D276" s="15"/>
      <c r="E276" s="15"/>
      <c r="F276" s="15"/>
    </row>
    <row r="277" spans="1:9" x14ac:dyDescent="0.2">
      <c r="A277" s="11"/>
      <c r="B277" s="11"/>
      <c r="C277" s="11"/>
      <c r="D277" s="11"/>
      <c r="E277" s="11"/>
      <c r="F277" s="11"/>
    </row>
    <row r="278" spans="1:9" ht="21.95" customHeight="1" x14ac:dyDescent="0.2">
      <c r="A278" s="53">
        <v>3</v>
      </c>
      <c r="B278" s="57" t="s">
        <v>15</v>
      </c>
      <c r="C278" s="66"/>
      <c r="D278" s="66"/>
      <c r="E278" s="77"/>
      <c r="F278" s="79">
        <f>SUM(F279:F285)</f>
        <v>0</v>
      </c>
      <c r="G278" s="15"/>
    </row>
    <row r="279" spans="1:9" ht="11.25" x14ac:dyDescent="0.2">
      <c r="A279" s="50"/>
      <c r="B279" s="59"/>
      <c r="C279" s="50"/>
      <c r="D279" s="50"/>
      <c r="E279" s="70"/>
      <c r="F279" s="76"/>
      <c r="G279" s="15"/>
      <c r="H279" s="15"/>
    </row>
    <row r="280" spans="1:9" ht="25.7" customHeight="1" x14ac:dyDescent="0.2">
      <c r="A280" s="51" t="s">
        <v>47</v>
      </c>
      <c r="B280" s="60" t="s">
        <v>70</v>
      </c>
      <c r="C280" s="51" t="s">
        <v>104</v>
      </c>
      <c r="D280" s="68">
        <v>116.2</v>
      </c>
      <c r="E280" s="71"/>
      <c r="F280" s="71">
        <f>D280*E280</f>
        <v>0</v>
      </c>
      <c r="G280" s="15"/>
      <c r="H280" s="47" t="str">
        <f>IF(E280="","Vnesi ceno!","")</f>
        <v>Vnesi ceno!</v>
      </c>
      <c r="I280" s="15"/>
    </row>
    <row r="281" spans="1:9" ht="11.25" x14ac:dyDescent="0.2">
      <c r="A281" s="52"/>
      <c r="B281" s="61"/>
      <c r="C281" s="52"/>
      <c r="D281" s="52"/>
      <c r="E281" s="72"/>
      <c r="F281" s="72"/>
      <c r="G281" s="15"/>
      <c r="H281" s="15"/>
    </row>
    <row r="282" spans="1:9" ht="15.95" customHeight="1" x14ac:dyDescent="0.2">
      <c r="A282" s="15"/>
      <c r="B282" s="62" t="s">
        <v>71</v>
      </c>
      <c r="C282" s="15"/>
      <c r="D282" s="15"/>
      <c r="E282" s="15"/>
      <c r="F282" s="15"/>
    </row>
    <row r="283" spans="1:9" x14ac:dyDescent="0.2">
      <c r="B283" s="15"/>
    </row>
    <row r="284" spans="1:9" ht="15.95" customHeight="1" x14ac:dyDescent="0.2">
      <c r="A284" s="15"/>
      <c r="B284" s="62" t="s">
        <v>121</v>
      </c>
      <c r="C284" s="15"/>
    </row>
    <row r="285" spans="1:9" x14ac:dyDescent="0.2">
      <c r="A285" s="11"/>
      <c r="B285" s="11"/>
      <c r="C285" s="11"/>
      <c r="D285" s="11"/>
      <c r="E285" s="11"/>
      <c r="F285" s="11"/>
    </row>
    <row r="286" spans="1:9" ht="21.95" customHeight="1" x14ac:dyDescent="0.2">
      <c r="A286" s="53">
        <v>4</v>
      </c>
      <c r="B286" s="57" t="s">
        <v>16</v>
      </c>
      <c r="C286" s="66"/>
      <c r="D286" s="66"/>
      <c r="E286" s="77"/>
      <c r="F286" s="79">
        <f>SUM(F287:F305)</f>
        <v>0</v>
      </c>
      <c r="G286" s="15"/>
    </row>
    <row r="287" spans="1:9" ht="11.25" x14ac:dyDescent="0.2">
      <c r="A287" s="50"/>
      <c r="B287" s="59"/>
      <c r="C287" s="50"/>
      <c r="D287" s="50"/>
      <c r="E287" s="70"/>
      <c r="F287" s="76"/>
      <c r="G287" s="15"/>
      <c r="H287" s="15"/>
    </row>
    <row r="288" spans="1:9" ht="15.2" customHeight="1" x14ac:dyDescent="0.2">
      <c r="A288" s="51" t="s">
        <v>48</v>
      </c>
      <c r="B288" s="60" t="s">
        <v>120</v>
      </c>
      <c r="C288" s="51" t="s">
        <v>104</v>
      </c>
      <c r="D288" s="68">
        <v>70.8</v>
      </c>
      <c r="E288" s="71"/>
      <c r="F288" s="71">
        <f>D288*E288</f>
        <v>0</v>
      </c>
      <c r="G288" s="15"/>
      <c r="H288" s="47" t="str">
        <f>IF(E288="","Vnesi ceno!","")</f>
        <v>Vnesi ceno!</v>
      </c>
      <c r="I288" s="15"/>
    </row>
    <row r="289" spans="1:9" ht="11.25" x14ac:dyDescent="0.2">
      <c r="A289" s="52"/>
      <c r="B289" s="61"/>
      <c r="C289" s="52"/>
      <c r="D289" s="52"/>
      <c r="E289" s="72"/>
      <c r="F289" s="72"/>
      <c r="G289" s="15"/>
      <c r="H289" s="15"/>
    </row>
    <row r="290" spans="1:9" ht="15.2" customHeight="1" x14ac:dyDescent="0.2">
      <c r="A290" s="51" t="s">
        <v>49</v>
      </c>
      <c r="B290" s="60" t="s">
        <v>72</v>
      </c>
      <c r="C290" s="51" t="s">
        <v>104</v>
      </c>
      <c r="D290" s="68">
        <v>28.55</v>
      </c>
      <c r="E290" s="71"/>
      <c r="F290" s="71">
        <f>D290*E290</f>
        <v>0</v>
      </c>
      <c r="G290" s="15"/>
      <c r="H290" s="47" t="str">
        <f>IF(E290="","Vnesi ceno!","")</f>
        <v>Vnesi ceno!</v>
      </c>
      <c r="I290" s="15"/>
    </row>
    <row r="291" spans="1:9" ht="11.25" x14ac:dyDescent="0.2">
      <c r="A291" s="52"/>
      <c r="B291" s="61"/>
      <c r="C291" s="52"/>
      <c r="D291" s="52"/>
      <c r="E291" s="72"/>
      <c r="F291" s="72"/>
      <c r="G291" s="15"/>
      <c r="H291" s="15"/>
    </row>
    <row r="292" spans="1:9" ht="15.2" customHeight="1" x14ac:dyDescent="0.2">
      <c r="A292" s="51" t="s">
        <v>50</v>
      </c>
      <c r="B292" s="60" t="s">
        <v>73</v>
      </c>
      <c r="C292" s="51" t="s">
        <v>105</v>
      </c>
      <c r="D292" s="51">
        <v>25</v>
      </c>
      <c r="E292" s="71"/>
      <c r="F292" s="71">
        <f>D292*E292</f>
        <v>0</v>
      </c>
      <c r="G292" s="15"/>
      <c r="H292" s="47" t="str">
        <f>IF(E292="","Vnesi ceno!","")</f>
        <v>Vnesi ceno!</v>
      </c>
      <c r="I292" s="15"/>
    </row>
    <row r="293" spans="1:9" ht="11.25" x14ac:dyDescent="0.2">
      <c r="A293" s="52"/>
      <c r="B293" s="61"/>
      <c r="C293" s="52"/>
      <c r="D293" s="52"/>
      <c r="E293" s="72"/>
      <c r="F293" s="72"/>
      <c r="G293" s="15"/>
      <c r="H293" s="15"/>
    </row>
    <row r="294" spans="1:9" ht="15.2" customHeight="1" x14ac:dyDescent="0.2">
      <c r="A294" s="51" t="s">
        <v>51</v>
      </c>
      <c r="B294" s="60" t="s">
        <v>122</v>
      </c>
      <c r="C294" s="51" t="s">
        <v>104</v>
      </c>
      <c r="D294" s="68">
        <v>28.55</v>
      </c>
      <c r="E294" s="71"/>
      <c r="F294" s="71">
        <f>D294*E294</f>
        <v>0</v>
      </c>
      <c r="G294" s="15"/>
      <c r="H294" s="47" t="str">
        <f>IF(E294="","Vnesi ceno!","")</f>
        <v>Vnesi ceno!</v>
      </c>
      <c r="I294" s="15"/>
    </row>
    <row r="295" spans="1:9" ht="11.25" x14ac:dyDescent="0.2">
      <c r="A295" s="52"/>
      <c r="B295" s="61"/>
      <c r="C295" s="52"/>
      <c r="D295" s="52"/>
      <c r="E295" s="72"/>
      <c r="F295" s="72"/>
      <c r="G295" s="15"/>
      <c r="H295" s="15"/>
    </row>
    <row r="296" spans="1:9" ht="15.2" customHeight="1" x14ac:dyDescent="0.2">
      <c r="A296" s="51" t="s">
        <v>52</v>
      </c>
      <c r="B296" s="60" t="s">
        <v>75</v>
      </c>
      <c r="C296" s="51" t="s">
        <v>105</v>
      </c>
      <c r="D296" s="51">
        <v>25</v>
      </c>
      <c r="E296" s="71"/>
      <c r="F296" s="71">
        <f>D296*E296</f>
        <v>0</v>
      </c>
      <c r="G296" s="15"/>
      <c r="H296" s="47" t="str">
        <f>IF(E296="","Vnesi ceno!","")</f>
        <v>Vnesi ceno!</v>
      </c>
      <c r="I296" s="15"/>
    </row>
    <row r="297" spans="1:9" ht="11.25" x14ac:dyDescent="0.2">
      <c r="A297" s="52"/>
      <c r="B297" s="61"/>
      <c r="C297" s="52"/>
      <c r="D297" s="52"/>
      <c r="E297" s="72"/>
      <c r="F297" s="72"/>
      <c r="G297" s="15"/>
      <c r="H297" s="15"/>
    </row>
    <row r="298" spans="1:9" ht="15.2" customHeight="1" x14ac:dyDescent="0.2">
      <c r="A298" s="51" t="s">
        <v>53</v>
      </c>
      <c r="B298" s="60" t="s">
        <v>76</v>
      </c>
      <c r="C298" s="51" t="s">
        <v>106</v>
      </c>
      <c r="D298" s="68">
        <v>33.15</v>
      </c>
      <c r="E298" s="71"/>
      <c r="F298" s="71">
        <f>D298*E298</f>
        <v>0</v>
      </c>
      <c r="G298" s="15"/>
      <c r="H298" s="47" t="str">
        <f>IF(E298="","Vnesi ceno!","")</f>
        <v>Vnesi ceno!</v>
      </c>
      <c r="I298" s="15"/>
    </row>
    <row r="299" spans="1:9" ht="11.25" x14ac:dyDescent="0.2">
      <c r="A299" s="52"/>
      <c r="B299" s="61"/>
      <c r="C299" s="52"/>
      <c r="D299" s="52"/>
      <c r="E299" s="72"/>
      <c r="F299" s="72"/>
      <c r="G299" s="15"/>
      <c r="H299" s="15"/>
    </row>
    <row r="300" spans="1:9" ht="15.2" customHeight="1" x14ac:dyDescent="0.2">
      <c r="A300" s="51" t="s">
        <v>54</v>
      </c>
      <c r="B300" s="60" t="s">
        <v>79</v>
      </c>
      <c r="C300" s="51" t="s">
        <v>105</v>
      </c>
      <c r="D300" s="51">
        <v>25</v>
      </c>
      <c r="E300" s="71"/>
      <c r="F300" s="71">
        <f>D300*E300</f>
        <v>0</v>
      </c>
      <c r="G300" s="15"/>
      <c r="H300" s="47" t="str">
        <f>IF(E300="","Vnesi ceno!","")</f>
        <v>Vnesi ceno!</v>
      </c>
      <c r="I300" s="15"/>
    </row>
    <row r="301" spans="1:9" ht="11.25" x14ac:dyDescent="0.2">
      <c r="A301" s="52"/>
      <c r="B301" s="61"/>
      <c r="C301" s="52"/>
      <c r="D301" s="52"/>
      <c r="E301" s="72"/>
      <c r="F301" s="72"/>
      <c r="G301" s="15"/>
      <c r="H301" s="15"/>
    </row>
    <row r="302" spans="1:9" ht="15.2" customHeight="1" x14ac:dyDescent="0.2">
      <c r="A302" s="51" t="s">
        <v>55</v>
      </c>
      <c r="B302" s="60" t="s">
        <v>80</v>
      </c>
      <c r="C302" s="51" t="s">
        <v>106</v>
      </c>
      <c r="D302" s="68">
        <v>1.08</v>
      </c>
      <c r="E302" s="71"/>
      <c r="F302" s="71">
        <f>D302*E302</f>
        <v>0</v>
      </c>
      <c r="G302" s="15"/>
      <c r="H302" s="47" t="str">
        <f>IF(E302="","Vnesi ceno!","")</f>
        <v>Vnesi ceno!</v>
      </c>
      <c r="I302" s="15"/>
    </row>
    <row r="303" spans="1:9" ht="11.25" x14ac:dyDescent="0.2">
      <c r="A303" s="52"/>
      <c r="B303" s="61"/>
      <c r="C303" s="52"/>
      <c r="D303" s="52"/>
      <c r="E303" s="72"/>
      <c r="F303" s="72"/>
      <c r="G303" s="15"/>
      <c r="H303" s="15"/>
    </row>
    <row r="304" spans="1:9" ht="15.2" customHeight="1" x14ac:dyDescent="0.2">
      <c r="A304" s="51" t="s">
        <v>56</v>
      </c>
      <c r="B304" s="60" t="s">
        <v>87</v>
      </c>
      <c r="C304" s="51" t="s">
        <v>105</v>
      </c>
      <c r="D304" s="51">
        <v>9</v>
      </c>
      <c r="E304" s="71"/>
      <c r="F304" s="71">
        <f>D304*E304</f>
        <v>0</v>
      </c>
      <c r="G304" s="15"/>
      <c r="H304" s="47" t="str">
        <f>IF(E304="","Vnesi ceno!","")</f>
        <v>Vnesi ceno!</v>
      </c>
      <c r="I304" s="15"/>
    </row>
    <row r="305" spans="1:9" ht="11.25" x14ac:dyDescent="0.2">
      <c r="A305" s="54"/>
      <c r="B305" s="63"/>
      <c r="C305" s="54"/>
      <c r="D305" s="54"/>
      <c r="E305" s="73"/>
      <c r="F305" s="73"/>
      <c r="G305" s="15"/>
      <c r="H305" s="15"/>
    </row>
    <row r="306" spans="1:9" ht="21.95" customHeight="1" x14ac:dyDescent="0.2">
      <c r="A306" s="49"/>
      <c r="B306" s="58" t="s">
        <v>97</v>
      </c>
      <c r="C306" s="65"/>
      <c r="D306" s="65"/>
      <c r="E306" s="74"/>
      <c r="F306" s="80">
        <f>F256+F260+F278+F286</f>
        <v>0</v>
      </c>
      <c r="G306" s="15"/>
    </row>
    <row r="307" spans="1:9" ht="34.700000000000003" customHeight="1" x14ac:dyDescent="0.2">
      <c r="A307" s="90" t="s">
        <v>116</v>
      </c>
      <c r="B307" s="58"/>
      <c r="C307" s="58"/>
      <c r="D307" s="58"/>
      <c r="E307" s="55"/>
      <c r="F307" s="55"/>
      <c r="G307" s="15"/>
    </row>
    <row r="308" spans="1:9" ht="15.2" customHeight="1" x14ac:dyDescent="0.2">
      <c r="A308" s="48" t="s">
        <v>39</v>
      </c>
      <c r="B308" s="48" t="s">
        <v>63</v>
      </c>
      <c r="C308" s="48" t="s">
        <v>103</v>
      </c>
      <c r="D308" s="48" t="s">
        <v>107</v>
      </c>
      <c r="E308" s="69" t="s">
        <v>108</v>
      </c>
      <c r="F308" s="69" t="s">
        <v>109</v>
      </c>
      <c r="G308" s="15"/>
    </row>
    <row r="309" spans="1:9" ht="21.95" customHeight="1" x14ac:dyDescent="0.2">
      <c r="A309" s="49">
        <v>1</v>
      </c>
      <c r="B309" s="58" t="s">
        <v>13</v>
      </c>
      <c r="C309" s="65"/>
      <c r="D309" s="65"/>
      <c r="E309" s="74" t="str">
        <f>IF(F309=0,"/","")</f>
        <v>/</v>
      </c>
      <c r="F309" s="78">
        <f>SUM(F310:F312)</f>
        <v>0</v>
      </c>
      <c r="G309" s="15"/>
    </row>
    <row r="310" spans="1:9" ht="11.25" x14ac:dyDescent="0.2">
      <c r="A310" s="50"/>
      <c r="B310" s="59"/>
      <c r="C310" s="50"/>
      <c r="D310" s="50"/>
      <c r="E310" s="70"/>
      <c r="F310" s="76"/>
      <c r="G310" s="15"/>
      <c r="H310" s="15"/>
    </row>
    <row r="311" spans="1:9" ht="15.2" customHeight="1" x14ac:dyDescent="0.2">
      <c r="A311" s="51" t="s">
        <v>40</v>
      </c>
      <c r="B311" s="60" t="s">
        <v>64</v>
      </c>
      <c r="C311" s="51" t="s">
        <v>104</v>
      </c>
      <c r="D311" s="68">
        <v>95.94</v>
      </c>
      <c r="E311" s="71"/>
      <c r="F311" s="71">
        <f>D311*E311</f>
        <v>0</v>
      </c>
      <c r="G311" s="15"/>
      <c r="H311" s="47" t="str">
        <f>IF(E311="","Vnesi ceno!","")</f>
        <v>Vnesi ceno!</v>
      </c>
      <c r="I311" s="15"/>
    </row>
    <row r="312" spans="1:9" ht="11.25" x14ac:dyDescent="0.2">
      <c r="A312" s="54"/>
      <c r="B312" s="63"/>
      <c r="C312" s="54"/>
      <c r="D312" s="54"/>
      <c r="E312" s="73"/>
      <c r="F312" s="73"/>
      <c r="G312" s="15"/>
      <c r="H312" s="15"/>
    </row>
    <row r="313" spans="1:9" ht="21.95" customHeight="1" x14ac:dyDescent="0.2">
      <c r="A313" s="49">
        <v>2</v>
      </c>
      <c r="B313" s="58" t="s">
        <v>14</v>
      </c>
      <c r="C313" s="65"/>
      <c r="D313" s="65"/>
      <c r="E313" s="74"/>
      <c r="F313" s="78">
        <f>SUM(F314:F328)</f>
        <v>0</v>
      </c>
      <c r="G313" s="15"/>
    </row>
    <row r="314" spans="1:9" ht="11.25" x14ac:dyDescent="0.2">
      <c r="A314" s="50"/>
      <c r="B314" s="59"/>
      <c r="C314" s="50"/>
      <c r="D314" s="50"/>
      <c r="E314" s="70"/>
      <c r="F314" s="76"/>
      <c r="G314" s="15"/>
      <c r="H314" s="15"/>
    </row>
    <row r="315" spans="1:9" ht="51.4" customHeight="1" x14ac:dyDescent="0.2">
      <c r="A315" s="51" t="s">
        <v>41</v>
      </c>
      <c r="B315" s="60" t="s">
        <v>98</v>
      </c>
      <c r="C315" s="51" t="s">
        <v>105</v>
      </c>
      <c r="D315" s="51">
        <v>1</v>
      </c>
      <c r="E315" s="71"/>
      <c r="F315" s="71">
        <f>D315*E315</f>
        <v>0</v>
      </c>
      <c r="G315" s="15"/>
      <c r="H315" s="47" t="str">
        <f>IF(E315="","Vnesi ceno brez senčil!","")</f>
        <v>Vnesi ceno brez senčil!</v>
      </c>
      <c r="I315" s="15"/>
    </row>
    <row r="316" spans="1:9" ht="11.25" x14ac:dyDescent="0.2">
      <c r="A316" s="52"/>
      <c r="B316" s="61"/>
      <c r="C316" s="52"/>
      <c r="D316" s="52"/>
      <c r="E316" s="72"/>
      <c r="F316" s="72"/>
      <c r="G316" s="15"/>
      <c r="H316" s="15"/>
    </row>
    <row r="317" spans="1:9" ht="51.4" customHeight="1" x14ac:dyDescent="0.2">
      <c r="A317" s="51" t="s">
        <v>42</v>
      </c>
      <c r="B317" s="60" t="s">
        <v>65</v>
      </c>
      <c r="C317" s="51" t="s">
        <v>105</v>
      </c>
      <c r="D317" s="51">
        <v>1</v>
      </c>
      <c r="E317" s="71"/>
      <c r="F317" s="71">
        <f>D317*E317</f>
        <v>0</v>
      </c>
      <c r="G317" s="15"/>
      <c r="H317" s="47" t="str">
        <f>IF(E317="","Vnesi ceno brez senčil!","")</f>
        <v>Vnesi ceno brez senčil!</v>
      </c>
      <c r="I317" s="15"/>
    </row>
    <row r="318" spans="1:9" ht="11.25" x14ac:dyDescent="0.2">
      <c r="A318" s="52"/>
      <c r="B318" s="61"/>
      <c r="C318" s="52"/>
      <c r="D318" s="52"/>
      <c r="E318" s="72"/>
      <c r="F318" s="72"/>
      <c r="G318" s="15"/>
      <c r="H318" s="15"/>
    </row>
    <row r="319" spans="1:9" ht="51.4" customHeight="1" x14ac:dyDescent="0.2">
      <c r="A319" s="51" t="s">
        <v>43</v>
      </c>
      <c r="B319" s="60" t="s">
        <v>66</v>
      </c>
      <c r="C319" s="51" t="s">
        <v>105</v>
      </c>
      <c r="D319" s="51">
        <v>6</v>
      </c>
      <c r="E319" s="71"/>
      <c r="F319" s="71">
        <f>D319*E319</f>
        <v>0</v>
      </c>
      <c r="G319" s="15"/>
      <c r="H319" s="47" t="str">
        <f>IF(E319="","Vnesi ceno brez senčil!","")</f>
        <v>Vnesi ceno brez senčil!</v>
      </c>
      <c r="I319" s="15"/>
    </row>
    <row r="320" spans="1:9" ht="11.25" x14ac:dyDescent="0.2">
      <c r="A320" s="52"/>
      <c r="B320" s="61"/>
      <c r="C320" s="52"/>
      <c r="D320" s="52"/>
      <c r="E320" s="72"/>
      <c r="F320" s="72"/>
      <c r="G320" s="15"/>
      <c r="H320" s="15"/>
    </row>
    <row r="321" spans="1:9" ht="51.4" customHeight="1" x14ac:dyDescent="0.2">
      <c r="A321" s="51" t="s">
        <v>44</v>
      </c>
      <c r="B321" s="60" t="s">
        <v>67</v>
      </c>
      <c r="C321" s="51" t="s">
        <v>105</v>
      </c>
      <c r="D321" s="51">
        <v>2</v>
      </c>
      <c r="E321" s="71"/>
      <c r="F321" s="71">
        <f>D321*E321</f>
        <v>0</v>
      </c>
      <c r="G321" s="15"/>
      <c r="H321" s="47" t="str">
        <f>IF(E321="","Vnesi ceno brez senčil!","")</f>
        <v>Vnesi ceno brez senčil!</v>
      </c>
      <c r="I321" s="15"/>
    </row>
    <row r="322" spans="1:9" ht="11.25" x14ac:dyDescent="0.2">
      <c r="A322" s="52"/>
      <c r="B322" s="61"/>
      <c r="C322" s="52"/>
      <c r="D322" s="52"/>
      <c r="E322" s="72"/>
      <c r="F322" s="72"/>
      <c r="G322" s="15"/>
      <c r="H322" s="15"/>
    </row>
    <row r="323" spans="1:9" ht="51.4" customHeight="1" x14ac:dyDescent="0.2">
      <c r="A323" s="51" t="s">
        <v>45</v>
      </c>
      <c r="B323" s="60" t="s">
        <v>68</v>
      </c>
      <c r="C323" s="51" t="s">
        <v>105</v>
      </c>
      <c r="D323" s="51">
        <v>10</v>
      </c>
      <c r="E323" s="71"/>
      <c r="F323" s="71">
        <f>D323*E323</f>
        <v>0</v>
      </c>
      <c r="G323" s="15"/>
      <c r="H323" s="47" t="str">
        <f>IF(E323="","Vnesi ceno brez senčil!","")</f>
        <v>Vnesi ceno brez senčil!</v>
      </c>
      <c r="I323" s="15"/>
    </row>
    <row r="324" spans="1:9" ht="11.25" x14ac:dyDescent="0.2">
      <c r="A324" s="52"/>
      <c r="B324" s="61"/>
      <c r="C324" s="52"/>
      <c r="D324" s="52"/>
      <c r="E324" s="72"/>
      <c r="F324" s="72"/>
      <c r="G324" s="15"/>
      <c r="H324" s="15"/>
    </row>
    <row r="325" spans="1:9" ht="51.4" customHeight="1" x14ac:dyDescent="0.2">
      <c r="A325" s="51" t="s">
        <v>46</v>
      </c>
      <c r="B325" s="60" t="s">
        <v>99</v>
      </c>
      <c r="C325" s="51" t="s">
        <v>105</v>
      </c>
      <c r="D325" s="51">
        <v>2</v>
      </c>
      <c r="E325" s="71"/>
      <c r="F325" s="71">
        <f>D325*E325</f>
        <v>0</v>
      </c>
      <c r="G325" s="15"/>
      <c r="H325" s="47" t="str">
        <f>IF(E325="","Vnesi ceno brez senčil!","")</f>
        <v>Vnesi ceno brez senčil!</v>
      </c>
      <c r="I325" s="15"/>
    </row>
    <row r="326" spans="1:9" ht="11.25" x14ac:dyDescent="0.2">
      <c r="A326" s="52"/>
      <c r="B326" s="61"/>
      <c r="C326" s="52"/>
      <c r="D326" s="52"/>
      <c r="E326" s="72"/>
      <c r="F326" s="72"/>
      <c r="G326" s="15"/>
      <c r="H326" s="15"/>
    </row>
    <row r="327" spans="1:9" ht="15.95" customHeight="1" x14ac:dyDescent="0.2">
      <c r="A327" s="15"/>
      <c r="B327" s="62" t="s">
        <v>69</v>
      </c>
      <c r="C327" s="15"/>
      <c r="D327" s="15"/>
      <c r="E327" s="15"/>
      <c r="F327" s="15"/>
    </row>
    <row r="328" spans="1:9" x14ac:dyDescent="0.2">
      <c r="A328" s="11"/>
      <c r="B328" s="11"/>
      <c r="C328" s="11"/>
      <c r="D328" s="11"/>
      <c r="E328" s="11"/>
      <c r="F328" s="11"/>
    </row>
    <row r="329" spans="1:9" ht="21.95" customHeight="1" x14ac:dyDescent="0.2">
      <c r="A329" s="53">
        <v>3</v>
      </c>
      <c r="B329" s="57" t="s">
        <v>15</v>
      </c>
      <c r="C329" s="66"/>
      <c r="D329" s="66"/>
      <c r="E329" s="77"/>
      <c r="F329" s="79">
        <f>SUM(F330:F336)</f>
        <v>0</v>
      </c>
      <c r="G329" s="15"/>
    </row>
    <row r="330" spans="1:9" ht="11.25" x14ac:dyDescent="0.2">
      <c r="A330" s="50"/>
      <c r="B330" s="59"/>
      <c r="C330" s="50"/>
      <c r="D330" s="50"/>
      <c r="E330" s="70"/>
      <c r="F330" s="76"/>
      <c r="G330" s="15"/>
      <c r="H330" s="15"/>
    </row>
    <row r="331" spans="1:9" ht="25.7" customHeight="1" x14ac:dyDescent="0.2">
      <c r="A331" s="51" t="s">
        <v>47</v>
      </c>
      <c r="B331" s="60" t="s">
        <v>70</v>
      </c>
      <c r="C331" s="51" t="s">
        <v>104</v>
      </c>
      <c r="D331" s="68">
        <v>95.94</v>
      </c>
      <c r="E331" s="71"/>
      <c r="F331" s="71">
        <f>D331*E331</f>
        <v>0</v>
      </c>
      <c r="G331" s="15"/>
      <c r="H331" s="47" t="str">
        <f>IF(E331="","Vnesi ceno!","")</f>
        <v>Vnesi ceno!</v>
      </c>
      <c r="I331" s="15"/>
    </row>
    <row r="332" spans="1:9" ht="11.25" x14ac:dyDescent="0.2">
      <c r="A332" s="52"/>
      <c r="B332" s="61"/>
      <c r="C332" s="52"/>
      <c r="D332" s="52"/>
      <c r="E332" s="72"/>
      <c r="F332" s="72"/>
      <c r="G332" s="15"/>
      <c r="H332" s="15"/>
    </row>
    <row r="333" spans="1:9" ht="15.95" customHeight="1" x14ac:dyDescent="0.2">
      <c r="A333" s="15"/>
      <c r="B333" s="62" t="s">
        <v>71</v>
      </c>
      <c r="C333" s="15"/>
      <c r="D333" s="15"/>
      <c r="E333" s="15"/>
      <c r="F333" s="15"/>
    </row>
    <row r="334" spans="1:9" x14ac:dyDescent="0.2">
      <c r="B334" s="15"/>
    </row>
    <row r="335" spans="1:9" ht="15.95" customHeight="1" x14ac:dyDescent="0.2">
      <c r="A335" s="15"/>
      <c r="B335" s="62" t="s">
        <v>121</v>
      </c>
      <c r="C335" s="15"/>
    </row>
    <row r="336" spans="1:9" x14ac:dyDescent="0.2">
      <c r="A336" s="11"/>
      <c r="B336" s="11"/>
      <c r="C336" s="11"/>
      <c r="D336" s="11"/>
      <c r="E336" s="11"/>
      <c r="F336" s="11"/>
    </row>
    <row r="337" spans="1:9" ht="21.95" customHeight="1" x14ac:dyDescent="0.2">
      <c r="A337" s="53">
        <v>4</v>
      </c>
      <c r="B337" s="57" t="s">
        <v>16</v>
      </c>
      <c r="C337" s="66"/>
      <c r="D337" s="66"/>
      <c r="E337" s="77"/>
      <c r="F337" s="79">
        <f>SUM(F338:F354)</f>
        <v>0</v>
      </c>
      <c r="G337" s="15"/>
    </row>
    <row r="338" spans="1:9" ht="11.25" x14ac:dyDescent="0.2">
      <c r="A338" s="50"/>
      <c r="B338" s="59"/>
      <c r="C338" s="50"/>
      <c r="D338" s="50"/>
      <c r="E338" s="70"/>
      <c r="F338" s="76"/>
      <c r="G338" s="15"/>
      <c r="H338" s="15"/>
    </row>
    <row r="339" spans="1:9" ht="15.2" customHeight="1" x14ac:dyDescent="0.2">
      <c r="A339" s="51" t="s">
        <v>48</v>
      </c>
      <c r="B339" s="60" t="s">
        <v>120</v>
      </c>
      <c r="C339" s="51" t="s">
        <v>104</v>
      </c>
      <c r="D339" s="68">
        <v>83.4</v>
      </c>
      <c r="E339" s="71"/>
      <c r="F339" s="71">
        <f>D339*E339</f>
        <v>0</v>
      </c>
      <c r="G339" s="15"/>
      <c r="H339" s="47" t="str">
        <f>IF(E339="","Vnesi ceno!","")</f>
        <v>Vnesi ceno!</v>
      </c>
      <c r="I339" s="15"/>
    </row>
    <row r="340" spans="1:9" ht="11.25" x14ac:dyDescent="0.2">
      <c r="A340" s="52"/>
      <c r="B340" s="61"/>
      <c r="C340" s="52"/>
      <c r="D340" s="52"/>
      <c r="E340" s="72"/>
      <c r="F340" s="72"/>
      <c r="G340" s="15"/>
      <c r="H340" s="15"/>
    </row>
    <row r="341" spans="1:9" ht="15.2" customHeight="1" x14ac:dyDescent="0.2">
      <c r="A341" s="51" t="s">
        <v>49</v>
      </c>
      <c r="B341" s="60" t="s">
        <v>72</v>
      </c>
      <c r="C341" s="51" t="s">
        <v>104</v>
      </c>
      <c r="D341" s="68">
        <v>22.4</v>
      </c>
      <c r="E341" s="71"/>
      <c r="F341" s="71">
        <f>D341*E341</f>
        <v>0</v>
      </c>
      <c r="G341" s="15"/>
      <c r="H341" s="47" t="str">
        <f>IF(E341="","Vnesi ceno!","")</f>
        <v>Vnesi ceno!</v>
      </c>
      <c r="I341" s="15"/>
    </row>
    <row r="342" spans="1:9" ht="11.25" x14ac:dyDescent="0.2">
      <c r="A342" s="52"/>
      <c r="B342" s="61"/>
      <c r="C342" s="52"/>
      <c r="D342" s="52"/>
      <c r="E342" s="72"/>
      <c r="F342" s="72"/>
      <c r="G342" s="15"/>
      <c r="H342" s="15"/>
    </row>
    <row r="343" spans="1:9" ht="15.2" customHeight="1" x14ac:dyDescent="0.2">
      <c r="A343" s="51" t="s">
        <v>50</v>
      </c>
      <c r="B343" s="60" t="s">
        <v>73</v>
      </c>
      <c r="C343" s="51" t="s">
        <v>105</v>
      </c>
      <c r="D343" s="51">
        <v>22</v>
      </c>
      <c r="E343" s="71"/>
      <c r="F343" s="71">
        <f>D343*E343</f>
        <v>0</v>
      </c>
      <c r="G343" s="15"/>
      <c r="H343" s="47" t="str">
        <f>IF(E343="","Vnesi ceno!","")</f>
        <v>Vnesi ceno!</v>
      </c>
      <c r="I343" s="15"/>
    </row>
    <row r="344" spans="1:9" ht="11.25" x14ac:dyDescent="0.2">
      <c r="A344" s="52"/>
      <c r="B344" s="61"/>
      <c r="C344" s="52"/>
      <c r="D344" s="52"/>
      <c r="E344" s="72"/>
      <c r="F344" s="72"/>
      <c r="G344" s="15"/>
      <c r="H344" s="15"/>
    </row>
    <row r="345" spans="1:9" ht="15.2" customHeight="1" x14ac:dyDescent="0.2">
      <c r="A345" s="51" t="s">
        <v>51</v>
      </c>
      <c r="B345" s="60" t="s">
        <v>122</v>
      </c>
      <c r="C345" s="51" t="s">
        <v>104</v>
      </c>
      <c r="D345" s="68">
        <v>22.4</v>
      </c>
      <c r="E345" s="71"/>
      <c r="F345" s="71">
        <f>D345*E345</f>
        <v>0</v>
      </c>
      <c r="G345" s="15"/>
      <c r="H345" s="47" t="str">
        <f>IF(E345="","Vnesi ceno!","")</f>
        <v>Vnesi ceno!</v>
      </c>
      <c r="I345" s="15"/>
    </row>
    <row r="346" spans="1:9" ht="11.25" x14ac:dyDescent="0.2">
      <c r="A346" s="52"/>
      <c r="B346" s="61"/>
      <c r="C346" s="52"/>
      <c r="D346" s="52"/>
      <c r="E346" s="72"/>
      <c r="F346" s="72"/>
      <c r="G346" s="15"/>
      <c r="H346" s="15"/>
    </row>
    <row r="347" spans="1:9" ht="15.2" customHeight="1" x14ac:dyDescent="0.2">
      <c r="A347" s="51" t="s">
        <v>52</v>
      </c>
      <c r="B347" s="60" t="s">
        <v>75</v>
      </c>
      <c r="C347" s="51" t="s">
        <v>105</v>
      </c>
      <c r="D347" s="51">
        <v>22</v>
      </c>
      <c r="E347" s="71"/>
      <c r="F347" s="71">
        <f>D347*E347</f>
        <v>0</v>
      </c>
      <c r="G347" s="15"/>
      <c r="H347" s="47" t="str">
        <f>IF(E347="","Vnesi ceno!","")</f>
        <v>Vnesi ceno!</v>
      </c>
      <c r="I347" s="15"/>
    </row>
    <row r="348" spans="1:9" ht="11.25" x14ac:dyDescent="0.2">
      <c r="A348" s="52"/>
      <c r="B348" s="61"/>
      <c r="C348" s="52"/>
      <c r="D348" s="52"/>
      <c r="E348" s="72"/>
      <c r="F348" s="72"/>
      <c r="G348" s="15"/>
      <c r="H348" s="15"/>
    </row>
    <row r="349" spans="1:9" ht="15.2" customHeight="1" x14ac:dyDescent="0.2">
      <c r="A349" s="51" t="s">
        <v>53</v>
      </c>
      <c r="B349" s="60" t="s">
        <v>76</v>
      </c>
      <c r="C349" s="51" t="s">
        <v>106</v>
      </c>
      <c r="D349" s="68">
        <v>25.457000000000001</v>
      </c>
      <c r="E349" s="71"/>
      <c r="F349" s="71">
        <f>D349*E349</f>
        <v>0</v>
      </c>
      <c r="G349" s="15"/>
      <c r="H349" s="47" t="str">
        <f>IF(E349="","Vnesi ceno!","")</f>
        <v>Vnesi ceno!</v>
      </c>
      <c r="I349" s="15"/>
    </row>
    <row r="350" spans="1:9" ht="11.25" x14ac:dyDescent="0.2">
      <c r="A350" s="52"/>
      <c r="B350" s="61"/>
      <c r="C350" s="52"/>
      <c r="D350" s="52"/>
      <c r="E350" s="72"/>
      <c r="F350" s="72"/>
      <c r="G350" s="15"/>
      <c r="H350" s="15"/>
    </row>
    <row r="351" spans="1:9" ht="15.2" customHeight="1" x14ac:dyDescent="0.2">
      <c r="A351" s="51" t="s">
        <v>54</v>
      </c>
      <c r="B351" s="60" t="s">
        <v>79</v>
      </c>
      <c r="C351" s="51" t="s">
        <v>105</v>
      </c>
      <c r="D351" s="51">
        <v>22</v>
      </c>
      <c r="E351" s="71"/>
      <c r="F351" s="71">
        <f>D351*E351</f>
        <v>0</v>
      </c>
      <c r="G351" s="15"/>
      <c r="H351" s="47" t="str">
        <f>IF(E351="","Vnesi ceno!","")</f>
        <v>Vnesi ceno!</v>
      </c>
      <c r="I351" s="15"/>
    </row>
    <row r="352" spans="1:9" ht="11.25" x14ac:dyDescent="0.2">
      <c r="A352" s="52"/>
      <c r="B352" s="61"/>
      <c r="C352" s="52"/>
      <c r="D352" s="52"/>
      <c r="E352" s="72"/>
      <c r="F352" s="72"/>
      <c r="G352" s="15"/>
      <c r="H352" s="15"/>
    </row>
    <row r="353" spans="1:9" ht="15.2" customHeight="1" x14ac:dyDescent="0.2">
      <c r="A353" s="51" t="s">
        <v>55</v>
      </c>
      <c r="B353" s="60" t="s">
        <v>87</v>
      </c>
      <c r="C353" s="51" t="s">
        <v>105</v>
      </c>
      <c r="D353" s="51">
        <v>3</v>
      </c>
      <c r="E353" s="71"/>
      <c r="F353" s="71">
        <f>D353*E353</f>
        <v>0</v>
      </c>
      <c r="G353" s="15"/>
      <c r="H353" s="47" t="str">
        <f>IF(E353="","Vnesi ceno!","")</f>
        <v>Vnesi ceno!</v>
      </c>
      <c r="I353" s="15"/>
    </row>
    <row r="354" spans="1:9" ht="11.25" x14ac:dyDescent="0.2">
      <c r="A354" s="54"/>
      <c r="B354" s="63"/>
      <c r="C354" s="54"/>
      <c r="D354" s="54"/>
      <c r="E354" s="73"/>
      <c r="F354" s="73"/>
      <c r="G354" s="15"/>
      <c r="H354" s="15"/>
    </row>
    <row r="355" spans="1:9" ht="21.95" customHeight="1" x14ac:dyDescent="0.2">
      <c r="A355" s="49"/>
      <c r="B355" s="58" t="s">
        <v>100</v>
      </c>
      <c r="C355" s="65"/>
      <c r="D355" s="65"/>
      <c r="E355" s="74"/>
      <c r="F355" s="80">
        <f>F309+F313+F329+F337</f>
        <v>0</v>
      </c>
      <c r="G355" s="15"/>
    </row>
    <row r="356" spans="1:9" ht="34.700000000000003" customHeight="1" x14ac:dyDescent="0.2">
      <c r="A356" s="90" t="s">
        <v>117</v>
      </c>
      <c r="B356" s="58"/>
      <c r="C356" s="58"/>
      <c r="D356" s="58"/>
      <c r="E356" s="55"/>
      <c r="F356" s="55"/>
      <c r="G356" s="15"/>
    </row>
    <row r="357" spans="1:9" ht="15.2" customHeight="1" x14ac:dyDescent="0.2">
      <c r="A357" s="48" t="s">
        <v>39</v>
      </c>
      <c r="B357" s="48" t="s">
        <v>63</v>
      </c>
      <c r="C357" s="48" t="s">
        <v>103</v>
      </c>
      <c r="D357" s="48" t="s">
        <v>107</v>
      </c>
      <c r="E357" s="69" t="s">
        <v>108</v>
      </c>
      <c r="F357" s="69" t="s">
        <v>109</v>
      </c>
      <c r="G357" s="15"/>
    </row>
    <row r="358" spans="1:9" ht="21.95" customHeight="1" x14ac:dyDescent="0.2">
      <c r="A358" s="49">
        <v>1</v>
      </c>
      <c r="B358" s="58" t="s">
        <v>13</v>
      </c>
      <c r="C358" s="65"/>
      <c r="D358" s="65"/>
      <c r="E358" s="74" t="str">
        <f>IF(F358=0,"/","")</f>
        <v>/</v>
      </c>
      <c r="F358" s="78">
        <f>SUM(F359:F361)</f>
        <v>0</v>
      </c>
      <c r="G358" s="15"/>
    </row>
    <row r="359" spans="1:9" ht="11.25" x14ac:dyDescent="0.2">
      <c r="A359" s="50"/>
      <c r="B359" s="59"/>
      <c r="C359" s="50"/>
      <c r="D359" s="50"/>
      <c r="E359" s="70"/>
      <c r="F359" s="76"/>
      <c r="G359" s="15"/>
      <c r="H359" s="15"/>
    </row>
    <row r="360" spans="1:9" ht="15.2" customHeight="1" x14ac:dyDescent="0.2">
      <c r="A360" s="51" t="s">
        <v>40</v>
      </c>
      <c r="B360" s="60" t="s">
        <v>64</v>
      </c>
      <c r="C360" s="51" t="s">
        <v>104</v>
      </c>
      <c r="D360" s="68">
        <v>95.7</v>
      </c>
      <c r="E360" s="71"/>
      <c r="F360" s="71">
        <f>D360*E360</f>
        <v>0</v>
      </c>
      <c r="G360" s="15"/>
      <c r="H360" s="47" t="str">
        <f>IF(E360="","Vnesi ceno!","")</f>
        <v>Vnesi ceno!</v>
      </c>
      <c r="I360" s="15"/>
    </row>
    <row r="361" spans="1:9" ht="11.25" x14ac:dyDescent="0.2">
      <c r="A361" s="54"/>
      <c r="B361" s="63"/>
      <c r="C361" s="54"/>
      <c r="D361" s="54"/>
      <c r="E361" s="73"/>
      <c r="F361" s="73"/>
      <c r="G361" s="15"/>
      <c r="H361" s="15"/>
    </row>
    <row r="362" spans="1:9" ht="21.95" customHeight="1" x14ac:dyDescent="0.2">
      <c r="A362" s="49">
        <v>2</v>
      </c>
      <c r="B362" s="58" t="s">
        <v>14</v>
      </c>
      <c r="C362" s="65"/>
      <c r="D362" s="65"/>
      <c r="E362" s="74"/>
      <c r="F362" s="78">
        <f>SUM(F363:F375)</f>
        <v>0</v>
      </c>
      <c r="G362" s="15"/>
    </row>
    <row r="363" spans="1:9" ht="11.25" x14ac:dyDescent="0.2">
      <c r="A363" s="50"/>
      <c r="B363" s="59"/>
      <c r="C363" s="50"/>
      <c r="D363" s="50"/>
      <c r="E363" s="70"/>
      <c r="F363" s="76"/>
      <c r="G363" s="15"/>
      <c r="H363" s="15"/>
    </row>
    <row r="364" spans="1:9" ht="51.4" customHeight="1" x14ac:dyDescent="0.2">
      <c r="A364" s="51" t="s">
        <v>41</v>
      </c>
      <c r="B364" s="60" t="s">
        <v>101</v>
      </c>
      <c r="C364" s="51" t="s">
        <v>105</v>
      </c>
      <c r="D364" s="51">
        <v>1</v>
      </c>
      <c r="E364" s="71"/>
      <c r="F364" s="71">
        <f>D364*E364</f>
        <v>0</v>
      </c>
      <c r="G364" s="15"/>
      <c r="H364" s="47" t="str">
        <f>IF(E364="","Vnesi ceno brez senčil!","")</f>
        <v>Vnesi ceno brez senčil!</v>
      </c>
      <c r="I364" s="15"/>
    </row>
    <row r="365" spans="1:9" ht="11.25" x14ac:dyDescent="0.2">
      <c r="A365" s="52"/>
      <c r="B365" s="61"/>
      <c r="C365" s="52"/>
      <c r="D365" s="52"/>
      <c r="E365" s="72"/>
      <c r="F365" s="72"/>
      <c r="G365" s="15"/>
      <c r="H365" s="15"/>
    </row>
    <row r="366" spans="1:9" ht="51.4" customHeight="1" x14ac:dyDescent="0.2">
      <c r="A366" s="51" t="s">
        <v>42</v>
      </c>
      <c r="B366" s="60" t="s">
        <v>98</v>
      </c>
      <c r="C366" s="51" t="s">
        <v>105</v>
      </c>
      <c r="D366" s="51">
        <v>1</v>
      </c>
      <c r="E366" s="71"/>
      <c r="F366" s="71">
        <f>D366*E366</f>
        <v>0</v>
      </c>
      <c r="G366" s="15"/>
      <c r="H366" s="47" t="str">
        <f>IF(E366="","Vnesi ceno brez senčil!","")</f>
        <v>Vnesi ceno brez senčil!</v>
      </c>
      <c r="I366" s="15"/>
    </row>
    <row r="367" spans="1:9" ht="11.25" x14ac:dyDescent="0.2">
      <c r="A367" s="52"/>
      <c r="B367" s="61"/>
      <c r="C367" s="52"/>
      <c r="D367" s="52"/>
      <c r="E367" s="72"/>
      <c r="F367" s="72"/>
      <c r="G367" s="15"/>
      <c r="H367" s="15"/>
    </row>
    <row r="368" spans="1:9" ht="51.4" customHeight="1" x14ac:dyDescent="0.2">
      <c r="A368" s="51" t="s">
        <v>43</v>
      </c>
      <c r="B368" s="60" t="s">
        <v>66</v>
      </c>
      <c r="C368" s="51" t="s">
        <v>105</v>
      </c>
      <c r="D368" s="51">
        <v>6</v>
      </c>
      <c r="E368" s="71"/>
      <c r="F368" s="71">
        <f>D368*E368</f>
        <v>0</v>
      </c>
      <c r="G368" s="15"/>
      <c r="H368" s="47" t="str">
        <f>IF(E368="","Vnesi ceno brez senčil!","")</f>
        <v>Vnesi ceno brez senčil!</v>
      </c>
      <c r="I368" s="15"/>
    </row>
    <row r="369" spans="1:9" ht="11.25" x14ac:dyDescent="0.2">
      <c r="A369" s="52"/>
      <c r="B369" s="61"/>
      <c r="C369" s="52"/>
      <c r="D369" s="52"/>
      <c r="E369" s="72"/>
      <c r="F369" s="72"/>
      <c r="G369" s="15"/>
      <c r="H369" s="15"/>
    </row>
    <row r="370" spans="1:9" ht="51.4" customHeight="1" x14ac:dyDescent="0.2">
      <c r="A370" s="51" t="s">
        <v>44</v>
      </c>
      <c r="B370" s="60" t="s">
        <v>67</v>
      </c>
      <c r="C370" s="51" t="s">
        <v>105</v>
      </c>
      <c r="D370" s="51">
        <v>3</v>
      </c>
      <c r="E370" s="71"/>
      <c r="F370" s="71">
        <f>D370*E370</f>
        <v>0</v>
      </c>
      <c r="G370" s="15"/>
      <c r="H370" s="47" t="str">
        <f>IF(E370="","Vnesi ceno brez senčil!","")</f>
        <v>Vnesi ceno brez senčil!</v>
      </c>
      <c r="I370" s="15"/>
    </row>
    <row r="371" spans="1:9" ht="11.25" x14ac:dyDescent="0.2">
      <c r="A371" s="52"/>
      <c r="B371" s="61"/>
      <c r="C371" s="52"/>
      <c r="D371" s="52"/>
      <c r="E371" s="72"/>
      <c r="F371" s="72"/>
      <c r="G371" s="15"/>
      <c r="H371" s="15"/>
    </row>
    <row r="372" spans="1:9" ht="51.4" customHeight="1" x14ac:dyDescent="0.2">
      <c r="A372" s="51" t="s">
        <v>45</v>
      </c>
      <c r="B372" s="60" t="s">
        <v>68</v>
      </c>
      <c r="C372" s="51" t="s">
        <v>105</v>
      </c>
      <c r="D372" s="51">
        <v>11</v>
      </c>
      <c r="E372" s="71"/>
      <c r="F372" s="71">
        <f>D372*E372</f>
        <v>0</v>
      </c>
      <c r="G372" s="15"/>
      <c r="H372" s="47" t="str">
        <f>IF(E372="","Vnesi ceno brez senčil!","")</f>
        <v>Vnesi ceno brez senčil!</v>
      </c>
      <c r="I372" s="15"/>
    </row>
    <row r="373" spans="1:9" ht="11.25" x14ac:dyDescent="0.2">
      <c r="A373" s="52"/>
      <c r="B373" s="61"/>
      <c r="C373" s="52"/>
      <c r="D373" s="52"/>
      <c r="E373" s="72"/>
      <c r="F373" s="72"/>
      <c r="G373" s="15"/>
      <c r="H373" s="15"/>
    </row>
    <row r="374" spans="1:9" ht="15.95" customHeight="1" x14ac:dyDescent="0.2">
      <c r="A374" s="15"/>
      <c r="B374" s="62" t="s">
        <v>69</v>
      </c>
      <c r="C374" s="15"/>
      <c r="D374" s="15"/>
      <c r="E374" s="15"/>
      <c r="F374" s="15"/>
    </row>
    <row r="375" spans="1:9" x14ac:dyDescent="0.2">
      <c r="A375" s="11"/>
      <c r="B375" s="11"/>
      <c r="C375" s="11"/>
      <c r="D375" s="11"/>
      <c r="E375" s="11"/>
      <c r="F375" s="11"/>
    </row>
    <row r="376" spans="1:9" ht="21.95" customHeight="1" x14ac:dyDescent="0.2">
      <c r="A376" s="53">
        <v>3</v>
      </c>
      <c r="B376" s="57" t="s">
        <v>15</v>
      </c>
      <c r="C376" s="66"/>
      <c r="D376" s="66"/>
      <c r="E376" s="77"/>
      <c r="F376" s="79">
        <f>SUM(F377:F383)</f>
        <v>0</v>
      </c>
      <c r="G376" s="15"/>
    </row>
    <row r="377" spans="1:9" ht="11.25" x14ac:dyDescent="0.2">
      <c r="A377" s="50"/>
      <c r="B377" s="59"/>
      <c r="C377" s="50"/>
      <c r="D377" s="50"/>
      <c r="E377" s="70"/>
      <c r="F377" s="76"/>
      <c r="G377" s="15"/>
      <c r="H377" s="15"/>
    </row>
    <row r="378" spans="1:9" ht="25.7" customHeight="1" x14ac:dyDescent="0.2">
      <c r="A378" s="51" t="s">
        <v>47</v>
      </c>
      <c r="B378" s="60" t="s">
        <v>70</v>
      </c>
      <c r="C378" s="51" t="s">
        <v>104</v>
      </c>
      <c r="D378" s="68">
        <v>95.7</v>
      </c>
      <c r="E378" s="71"/>
      <c r="F378" s="71">
        <f>D378*E378</f>
        <v>0</v>
      </c>
      <c r="G378" s="15"/>
      <c r="H378" s="47" t="str">
        <f>IF(E378="","Vnesi ceno!","")</f>
        <v>Vnesi ceno!</v>
      </c>
      <c r="I378" s="15"/>
    </row>
    <row r="379" spans="1:9" ht="11.25" x14ac:dyDescent="0.2">
      <c r="A379" s="52"/>
      <c r="B379" s="61"/>
      <c r="C379" s="52"/>
      <c r="D379" s="52"/>
      <c r="E379" s="72"/>
      <c r="F379" s="72"/>
      <c r="G379" s="15"/>
      <c r="H379" s="15"/>
    </row>
    <row r="380" spans="1:9" ht="15.95" customHeight="1" x14ac:dyDescent="0.2">
      <c r="A380" s="15"/>
      <c r="B380" s="62" t="s">
        <v>71</v>
      </c>
      <c r="C380" s="15"/>
      <c r="D380" s="15"/>
      <c r="E380" s="15"/>
      <c r="F380" s="15"/>
    </row>
    <row r="381" spans="1:9" x14ac:dyDescent="0.2">
      <c r="B381" s="15"/>
    </row>
    <row r="382" spans="1:9" ht="15.95" customHeight="1" x14ac:dyDescent="0.2">
      <c r="A382" s="15"/>
      <c r="B382" s="62" t="s">
        <v>121</v>
      </c>
      <c r="C382" s="15"/>
    </row>
    <row r="383" spans="1:9" x14ac:dyDescent="0.2">
      <c r="A383" s="11"/>
      <c r="B383" s="11"/>
      <c r="C383" s="11"/>
      <c r="D383" s="11"/>
      <c r="E383" s="11"/>
      <c r="F383" s="11"/>
    </row>
    <row r="384" spans="1:9" ht="21.95" customHeight="1" x14ac:dyDescent="0.2">
      <c r="A384" s="53">
        <v>4</v>
      </c>
      <c r="B384" s="57" t="s">
        <v>16</v>
      </c>
      <c r="C384" s="66"/>
      <c r="D384" s="66"/>
      <c r="E384" s="77" t="str">
        <f>IF(F384=0,"/","")</f>
        <v>/</v>
      </c>
      <c r="F384" s="79">
        <f>SUM(F385:F401)</f>
        <v>0</v>
      </c>
      <c r="G384" s="15"/>
    </row>
    <row r="385" spans="1:9" ht="11.25" x14ac:dyDescent="0.2">
      <c r="A385" s="50"/>
      <c r="B385" s="59"/>
      <c r="C385" s="50"/>
      <c r="D385" s="50"/>
      <c r="E385" s="70"/>
      <c r="F385" s="76"/>
      <c r="G385" s="15"/>
      <c r="H385" s="15"/>
    </row>
    <row r="386" spans="1:9" ht="15.2" customHeight="1" x14ac:dyDescent="0.2">
      <c r="A386" s="51" t="s">
        <v>48</v>
      </c>
      <c r="B386" s="60" t="s">
        <v>120</v>
      </c>
      <c r="C386" s="51" t="s">
        <v>104</v>
      </c>
      <c r="D386" s="68">
        <v>88.2</v>
      </c>
      <c r="E386" s="71"/>
      <c r="F386" s="71">
        <f>D386*E386</f>
        <v>0</v>
      </c>
      <c r="G386" s="15"/>
      <c r="H386" s="47" t="str">
        <f>IF(E386="","Vnesi ceno!","")</f>
        <v>Vnesi ceno!</v>
      </c>
      <c r="I386" s="15"/>
    </row>
    <row r="387" spans="1:9" ht="11.25" x14ac:dyDescent="0.2">
      <c r="A387" s="52"/>
      <c r="B387" s="61"/>
      <c r="C387" s="52"/>
      <c r="D387" s="52"/>
      <c r="E387" s="72"/>
      <c r="F387" s="72"/>
      <c r="G387" s="15"/>
      <c r="H387" s="15"/>
    </row>
    <row r="388" spans="1:9" ht="15.2" customHeight="1" x14ac:dyDescent="0.2">
      <c r="A388" s="51" t="s">
        <v>49</v>
      </c>
      <c r="B388" s="60" t="s">
        <v>72</v>
      </c>
      <c r="C388" s="51" t="s">
        <v>104</v>
      </c>
      <c r="D388" s="68">
        <v>21.9</v>
      </c>
      <c r="E388" s="71"/>
      <c r="F388" s="71">
        <f>D388*E388</f>
        <v>0</v>
      </c>
      <c r="G388" s="15"/>
      <c r="H388" s="47" t="str">
        <f>IF(E388="","Vnesi ceno!","")</f>
        <v>Vnesi ceno!</v>
      </c>
      <c r="I388" s="15"/>
    </row>
    <row r="389" spans="1:9" ht="11.25" x14ac:dyDescent="0.2">
      <c r="A389" s="52"/>
      <c r="B389" s="61"/>
      <c r="C389" s="52"/>
      <c r="D389" s="52"/>
      <c r="E389" s="72"/>
      <c r="F389" s="72"/>
      <c r="G389" s="15"/>
      <c r="H389" s="15"/>
    </row>
    <row r="390" spans="1:9" ht="15.2" customHeight="1" x14ac:dyDescent="0.2">
      <c r="A390" s="51" t="s">
        <v>50</v>
      </c>
      <c r="B390" s="60" t="s">
        <v>73</v>
      </c>
      <c r="C390" s="51" t="s">
        <v>105</v>
      </c>
      <c r="D390" s="51">
        <v>22</v>
      </c>
      <c r="E390" s="71"/>
      <c r="F390" s="71">
        <f>D390*E390</f>
        <v>0</v>
      </c>
      <c r="G390" s="15"/>
      <c r="H390" s="47" t="str">
        <f>IF(E390="","Vnesi ceno!","")</f>
        <v>Vnesi ceno!</v>
      </c>
      <c r="I390" s="15"/>
    </row>
    <row r="391" spans="1:9" ht="11.25" x14ac:dyDescent="0.2">
      <c r="A391" s="52"/>
      <c r="B391" s="61"/>
      <c r="C391" s="52"/>
      <c r="D391" s="52"/>
      <c r="E391" s="72"/>
      <c r="F391" s="72"/>
      <c r="G391" s="15"/>
      <c r="H391" s="15"/>
    </row>
    <row r="392" spans="1:9" ht="15.2" customHeight="1" x14ac:dyDescent="0.2">
      <c r="A392" s="51" t="s">
        <v>51</v>
      </c>
      <c r="B392" s="60" t="s">
        <v>122</v>
      </c>
      <c r="C392" s="51" t="s">
        <v>104</v>
      </c>
      <c r="D392" s="68">
        <v>21.9</v>
      </c>
      <c r="E392" s="71"/>
      <c r="F392" s="71">
        <f>D392*E392</f>
        <v>0</v>
      </c>
      <c r="G392" s="15"/>
      <c r="H392" s="47" t="str">
        <f>IF(E392="","Vnesi ceno!","")</f>
        <v>Vnesi ceno!</v>
      </c>
      <c r="I392" s="15"/>
    </row>
    <row r="393" spans="1:9" ht="11.25" x14ac:dyDescent="0.2">
      <c r="A393" s="52"/>
      <c r="B393" s="61"/>
      <c r="C393" s="52"/>
      <c r="D393" s="52"/>
      <c r="E393" s="72"/>
      <c r="F393" s="72"/>
      <c r="G393" s="15"/>
      <c r="H393" s="15"/>
    </row>
    <row r="394" spans="1:9" ht="15.2" customHeight="1" x14ac:dyDescent="0.2">
      <c r="A394" s="51" t="s">
        <v>52</v>
      </c>
      <c r="B394" s="60" t="s">
        <v>75</v>
      </c>
      <c r="C394" s="51" t="s">
        <v>105</v>
      </c>
      <c r="D394" s="51">
        <v>22</v>
      </c>
      <c r="E394" s="71"/>
      <c r="F394" s="71">
        <f>D394*E394</f>
        <v>0</v>
      </c>
      <c r="G394" s="15"/>
      <c r="H394" s="47" t="str">
        <f>IF(E394="","Vnesi ceno!","")</f>
        <v>Vnesi ceno!</v>
      </c>
      <c r="I394" s="15"/>
    </row>
    <row r="395" spans="1:9" ht="11.25" x14ac:dyDescent="0.2">
      <c r="A395" s="52"/>
      <c r="B395" s="61"/>
      <c r="C395" s="52"/>
      <c r="D395" s="52"/>
      <c r="E395" s="72"/>
      <c r="F395" s="72"/>
      <c r="G395" s="15"/>
      <c r="H395" s="15"/>
    </row>
    <row r="396" spans="1:9" ht="15.2" customHeight="1" x14ac:dyDescent="0.2">
      <c r="A396" s="51" t="s">
        <v>53</v>
      </c>
      <c r="B396" s="60" t="s">
        <v>76</v>
      </c>
      <c r="C396" s="51" t="s">
        <v>106</v>
      </c>
      <c r="D396" s="68">
        <v>25.215</v>
      </c>
      <c r="E396" s="71"/>
      <c r="F396" s="71">
        <f>D396*E396</f>
        <v>0</v>
      </c>
      <c r="G396" s="15"/>
      <c r="H396" s="47" t="str">
        <f>IF(E396="","Vnesi ceno!","")</f>
        <v>Vnesi ceno!</v>
      </c>
      <c r="I396" s="15"/>
    </row>
    <row r="397" spans="1:9" ht="11.25" x14ac:dyDescent="0.2">
      <c r="A397" s="52"/>
      <c r="B397" s="61"/>
      <c r="C397" s="52"/>
      <c r="D397" s="52"/>
      <c r="E397" s="72"/>
      <c r="F397" s="72"/>
      <c r="G397" s="15"/>
      <c r="H397" s="15"/>
    </row>
    <row r="398" spans="1:9" ht="15.2" customHeight="1" x14ac:dyDescent="0.2">
      <c r="A398" s="51" t="s">
        <v>54</v>
      </c>
      <c r="B398" s="60" t="s">
        <v>79</v>
      </c>
      <c r="C398" s="51" t="s">
        <v>105</v>
      </c>
      <c r="D398" s="51">
        <v>22</v>
      </c>
      <c r="E398" s="71"/>
      <c r="F398" s="71">
        <f>D398*E398</f>
        <v>0</v>
      </c>
      <c r="G398" s="15"/>
      <c r="H398" s="47" t="str">
        <f>IF(E398="","Vnesi ceno!","")</f>
        <v>Vnesi ceno!</v>
      </c>
      <c r="I398" s="15"/>
    </row>
    <row r="399" spans="1:9" ht="11.25" x14ac:dyDescent="0.2">
      <c r="A399" s="52"/>
      <c r="B399" s="61"/>
      <c r="C399" s="52"/>
      <c r="D399" s="52"/>
      <c r="E399" s="72"/>
      <c r="F399" s="72"/>
      <c r="G399" s="15"/>
      <c r="H399" s="15"/>
    </row>
    <row r="400" spans="1:9" ht="15.2" customHeight="1" x14ac:dyDescent="0.2">
      <c r="A400" s="51" t="s">
        <v>55</v>
      </c>
      <c r="B400" s="60" t="s">
        <v>87</v>
      </c>
      <c r="C400" s="51" t="s">
        <v>105</v>
      </c>
      <c r="D400" s="51">
        <v>2</v>
      </c>
      <c r="E400" s="71"/>
      <c r="F400" s="71">
        <f>D400*E400</f>
        <v>0</v>
      </c>
      <c r="G400" s="15"/>
      <c r="H400" s="47" t="str">
        <f>IF(E400="","Vnesi ceno!","")</f>
        <v>Vnesi ceno!</v>
      </c>
      <c r="I400" s="15"/>
    </row>
    <row r="401" spans="1:8" ht="11.25" x14ac:dyDescent="0.2">
      <c r="A401" s="54"/>
      <c r="B401" s="63"/>
      <c r="C401" s="54"/>
      <c r="D401" s="54"/>
      <c r="E401" s="73"/>
      <c r="F401" s="73"/>
      <c r="G401" s="15"/>
      <c r="H401" s="15"/>
    </row>
    <row r="402" spans="1:8" ht="21.95" customHeight="1" x14ac:dyDescent="0.2">
      <c r="A402" s="56"/>
      <c r="B402" s="64" t="s">
        <v>102</v>
      </c>
      <c r="C402" s="67"/>
      <c r="D402" s="67"/>
      <c r="E402" s="75"/>
      <c r="F402" s="46">
        <f>F358+F362+F376+F384</f>
        <v>0</v>
      </c>
      <c r="G402" s="15"/>
    </row>
    <row r="403" spans="1:8" x14ac:dyDescent="0.2">
      <c r="A403" s="10"/>
      <c r="B403" s="10"/>
      <c r="C403" s="10"/>
      <c r="D403" s="10"/>
      <c r="E403" s="10"/>
      <c r="F403" s="10"/>
    </row>
  </sheetData>
  <sheetProtection algorithmName="SHA-512" hashValue="OVpg39V1GHcBsluBqf6xwQJoYqKK6kN1Tz7cUmcykepI4RtgFpP6BYGaSxNtjCiwpLl4Y2KVUDj1kFAuNriVeg==" saltValue="N4e4XmIcZbuh4vn7a5MdlA==" spinCount="100000" sheet="1" objects="1" scenarios="1"/>
  <pageMargins left="0.74803149606299213" right="0.74803149606299213" top="0.98425196850393704" bottom="0.98425196850393704" header="0.51181102362204722" footer="0.51181102362204722"/>
  <pageSetup paperSize="9" orientation="portrait" r:id="rId1"/>
  <headerFooter>
    <oddHeader>&amp;L&amp;G</oddHeader>
    <oddFooter>&amp;L&amp;"Times New Roman,Navadno"2019-022/PHZ, T.2.2 – Popis del&amp;C&amp;"Times New Roman,Navadno"Razmnoževanje tega dokumenta ni dovoljeno&amp;R&amp;"Times New Roman,Navadno"Stran &amp;P od &amp;N</oddFooter>
  </headerFooter>
  <rowBreaks count="7" manualBreakCount="7">
    <brk id="25" max="16383" man="1"/>
    <brk id="80" max="16383" man="1"/>
    <brk id="139" max="16383" man="1"/>
    <brk id="202" max="16383" man="1"/>
    <brk id="253" max="16383" man="1"/>
    <brk id="306" max="16383" man="1"/>
    <brk id="355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6" sqref="F6"/>
    </sheetView>
  </sheetViews>
  <sheetFormatPr defaultColWidth="11.42578125" defaultRowHeight="10.5" x14ac:dyDescent="0.2"/>
  <sheetData>
    <row r="1" spans="1:7" ht="61.9" customHeight="1" x14ac:dyDescent="0.2">
      <c r="A1" s="16"/>
      <c r="B1" s="92" t="s">
        <v>119</v>
      </c>
      <c r="C1" s="21"/>
      <c r="D1" s="21"/>
      <c r="E1" s="21"/>
      <c r="F1" s="21"/>
      <c r="G1" s="15"/>
    </row>
    <row r="2" spans="1:7" ht="21.95" customHeight="1" x14ac:dyDescent="0.2">
      <c r="A2" s="2"/>
      <c r="B2" s="2"/>
      <c r="C2" s="2"/>
      <c r="D2" s="2"/>
      <c r="E2" s="2"/>
      <c r="F2" s="2"/>
      <c r="G2" s="15"/>
    </row>
    <row r="3" spans="1:7" ht="16.7" customHeight="1" x14ac:dyDescent="0.2">
      <c r="A3" s="15"/>
      <c r="B3" s="17"/>
      <c r="C3" s="15"/>
      <c r="D3" s="15"/>
      <c r="E3" s="15"/>
      <c r="F3" s="15"/>
    </row>
    <row r="4" spans="1:7" ht="16.7" customHeight="1" x14ac:dyDescent="0.2">
      <c r="A4" s="11"/>
      <c r="B4" s="11"/>
      <c r="C4" s="11"/>
      <c r="D4" s="11"/>
      <c r="E4" s="11"/>
      <c r="F4" s="38"/>
      <c r="G4" s="15"/>
    </row>
    <row r="5" spans="1:7" ht="21.95" customHeight="1" x14ac:dyDescent="0.2">
      <c r="A5" s="53" t="s">
        <v>5</v>
      </c>
      <c r="B5" s="57" t="s">
        <v>21</v>
      </c>
      <c r="C5" s="24"/>
      <c r="D5" s="24"/>
      <c r="E5" s="24"/>
      <c r="F5" s="80" t="s">
        <v>32</v>
      </c>
      <c r="G5" s="15"/>
    </row>
    <row r="6" spans="1:7" ht="15.95" customHeight="1" x14ac:dyDescent="0.2">
      <c r="A6" s="81" t="s">
        <v>6</v>
      </c>
      <c r="B6" s="81" t="s">
        <v>22</v>
      </c>
      <c r="C6" s="10"/>
      <c r="D6" s="10"/>
      <c r="E6" s="10"/>
      <c r="F6" s="76">
        <f>'1_Pa01'!F55</f>
        <v>0</v>
      </c>
      <c r="G6" s="15"/>
    </row>
    <row r="7" spans="1:7" ht="15.95" customHeight="1" x14ac:dyDescent="0.2">
      <c r="A7" s="82" t="s">
        <v>7</v>
      </c>
      <c r="B7" s="82" t="s">
        <v>23</v>
      </c>
      <c r="C7" s="15"/>
      <c r="E7" s="15"/>
      <c r="F7" s="72">
        <f>'2_Pa02'!F59</f>
        <v>0</v>
      </c>
      <c r="G7" s="15"/>
    </row>
    <row r="8" spans="1:7" ht="15.95" customHeight="1" x14ac:dyDescent="0.2">
      <c r="A8" s="82" t="s">
        <v>8</v>
      </c>
      <c r="B8" s="82" t="s">
        <v>24</v>
      </c>
      <c r="C8" s="15"/>
      <c r="E8" s="15"/>
      <c r="F8" s="72">
        <f>'3_Pa03'!F63</f>
        <v>0</v>
      </c>
      <c r="G8" s="15"/>
    </row>
    <row r="9" spans="1:7" ht="15.95" customHeight="1" x14ac:dyDescent="0.2">
      <c r="A9" s="82" t="s">
        <v>9</v>
      </c>
      <c r="B9" s="82" t="s">
        <v>25</v>
      </c>
      <c r="C9" s="15"/>
      <c r="E9" s="15"/>
      <c r="F9" s="72">
        <f>'4_Pa04'!F51</f>
        <v>0</v>
      </c>
      <c r="G9" s="15"/>
    </row>
    <row r="10" spans="1:7" ht="15.95" customHeight="1" x14ac:dyDescent="0.2">
      <c r="A10" s="82" t="s">
        <v>10</v>
      </c>
      <c r="B10" s="82" t="s">
        <v>26</v>
      </c>
      <c r="C10" s="15"/>
      <c r="E10" s="15"/>
      <c r="F10" s="72">
        <f>'5_Pa05'!F53</f>
        <v>0</v>
      </c>
      <c r="G10" s="15"/>
    </row>
    <row r="11" spans="1:7" ht="15.95" customHeight="1" x14ac:dyDescent="0.2">
      <c r="A11" s="82" t="s">
        <v>11</v>
      </c>
      <c r="B11" s="82" t="s">
        <v>27</v>
      </c>
      <c r="C11" s="15"/>
      <c r="E11" s="15"/>
      <c r="F11" s="72">
        <f>'6_Pa06'!F49</f>
        <v>0</v>
      </c>
      <c r="G11" s="15"/>
    </row>
    <row r="12" spans="1:7" ht="15.95" customHeight="1" x14ac:dyDescent="0.2">
      <c r="A12" s="82" t="s">
        <v>12</v>
      </c>
      <c r="B12" s="82" t="s">
        <v>28</v>
      </c>
      <c r="C12" s="15"/>
      <c r="E12" s="15"/>
      <c r="F12" s="72">
        <f>'7_Pa07'!F47</f>
        <v>0</v>
      </c>
      <c r="G12" s="15"/>
    </row>
    <row r="13" spans="1:7" x14ac:dyDescent="0.2">
      <c r="A13" s="11"/>
      <c r="B13" s="11"/>
      <c r="C13" s="11"/>
      <c r="D13" s="11"/>
      <c r="E13" s="11"/>
      <c r="F13" s="83"/>
    </row>
    <row r="14" spans="1:7" ht="21.95" customHeight="1" x14ac:dyDescent="0.2">
      <c r="A14" s="5"/>
      <c r="B14" s="18" t="s">
        <v>110</v>
      </c>
      <c r="C14" s="24"/>
      <c r="D14" s="24"/>
      <c r="E14" s="24"/>
      <c r="F14" s="80">
        <f>SUM(F5:F12)</f>
        <v>0</v>
      </c>
      <c r="G14" s="15"/>
    </row>
    <row r="15" spans="1:7" x14ac:dyDescent="0.2">
      <c r="A15" s="10"/>
      <c r="B15" s="10"/>
      <c r="C15" s="10"/>
      <c r="D15" s="10"/>
      <c r="E15" s="10"/>
      <c r="F15" s="84"/>
    </row>
  </sheetData>
  <sheetProtection algorithmName="SHA-512" hashValue="CK6wZfa8FGACGFJCdoGf3GVeKpeUq5ZfiQr9wG0LKewcXmFtdKXXVySJ28JGpn+XFzWiQvlTILQCzSzHWO2E+A==" saltValue="71/44C5VuFJrn4nLfMfy0g==" spinCount="100000" sheet="1" objects="1" scenarios="1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1" workbookViewId="0">
      <selection activeCell="F55" sqref="F55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5" width="7.140625" customWidth="1"/>
    <col min="8" max="8" width="18.85546875" customWidth="1"/>
    <col min="9" max="9" width="20.42578125" customWidth="1"/>
  </cols>
  <sheetData>
    <row r="1" spans="1:10" ht="34.700000000000003" customHeight="1" x14ac:dyDescent="0.2">
      <c r="A1" s="89" t="s">
        <v>111</v>
      </c>
      <c r="B1" s="57"/>
      <c r="C1" s="57"/>
      <c r="D1" s="57"/>
      <c r="E1" s="21"/>
      <c r="F1" s="21"/>
      <c r="G1" s="15"/>
    </row>
    <row r="2" spans="1:10" ht="15.2" customHeight="1" x14ac:dyDescent="0.2">
      <c r="A2" s="48" t="s">
        <v>39</v>
      </c>
      <c r="B2" s="48" t="s">
        <v>63</v>
      </c>
      <c r="C2" s="48" t="s">
        <v>103</v>
      </c>
      <c r="D2" s="48" t="s">
        <v>107</v>
      </c>
      <c r="E2" s="69" t="s">
        <v>108</v>
      </c>
      <c r="F2" s="69" t="s">
        <v>109</v>
      </c>
      <c r="G2" s="15"/>
    </row>
    <row r="3" spans="1:10" ht="21.95" customHeight="1" x14ac:dyDescent="0.2">
      <c r="A3" s="49">
        <v>1</v>
      </c>
      <c r="B3" s="58" t="s">
        <v>13</v>
      </c>
      <c r="C3" s="65"/>
      <c r="D3" s="65"/>
      <c r="E3" s="74" t="str">
        <f>IF(F3=0,"/","")</f>
        <v>/</v>
      </c>
      <c r="F3" s="78">
        <f>SUM(F4:F8)</f>
        <v>0</v>
      </c>
      <c r="G3" s="15"/>
    </row>
    <row r="4" spans="1:10" ht="11.25" x14ac:dyDescent="0.2">
      <c r="A4" s="50"/>
      <c r="B4" s="59"/>
      <c r="C4" s="50"/>
      <c r="D4" s="50"/>
      <c r="E4" s="76"/>
      <c r="F4" s="70"/>
      <c r="G4" s="15"/>
      <c r="H4" s="15"/>
      <c r="I4" s="15"/>
    </row>
    <row r="5" spans="1:10" ht="15.2" customHeight="1" x14ac:dyDescent="0.2">
      <c r="A5" s="51" t="s">
        <v>40</v>
      </c>
      <c r="B5" s="60" t="s">
        <v>64</v>
      </c>
      <c r="C5" s="51" t="s">
        <v>104</v>
      </c>
      <c r="D5" s="68">
        <v>101.4</v>
      </c>
      <c r="E5" s="118"/>
      <c r="F5" s="71">
        <f>D5*E5</f>
        <v>0</v>
      </c>
      <c r="G5" s="15"/>
      <c r="H5" s="47" t="str">
        <f>IF(E5="","Vnesi ceno!","")</f>
        <v>Vnesi ceno!</v>
      </c>
      <c r="I5" s="86">
        <f>IF(E5="",1,"")</f>
        <v>1</v>
      </c>
      <c r="J5" s="15"/>
    </row>
    <row r="6" spans="1:10" ht="12" x14ac:dyDescent="0.2">
      <c r="A6" s="52"/>
      <c r="B6" s="61"/>
      <c r="C6" s="52"/>
      <c r="D6" s="68"/>
      <c r="E6" s="119"/>
      <c r="F6" s="71"/>
      <c r="G6" s="15"/>
      <c r="H6" s="15"/>
      <c r="I6" s="15"/>
      <c r="J6" s="15"/>
    </row>
    <row r="7" spans="1:10" ht="15.95" customHeight="1" x14ac:dyDescent="0.2">
      <c r="A7" s="15"/>
      <c r="B7" s="62"/>
      <c r="C7" s="15"/>
      <c r="D7" s="68"/>
      <c r="E7" s="120"/>
      <c r="F7" s="71"/>
      <c r="J7" s="15"/>
    </row>
    <row r="8" spans="1:10" x14ac:dyDescent="0.2">
      <c r="A8" s="11"/>
      <c r="B8" s="11"/>
      <c r="C8" s="11"/>
      <c r="D8" s="11"/>
      <c r="E8" s="121"/>
      <c r="F8" s="11"/>
    </row>
    <row r="9" spans="1:10" ht="21.95" customHeight="1" x14ac:dyDescent="0.2">
      <c r="A9" s="53">
        <v>2</v>
      </c>
      <c r="B9" s="57" t="s">
        <v>14</v>
      </c>
      <c r="C9" s="66"/>
      <c r="D9" s="66"/>
      <c r="E9" s="122"/>
      <c r="F9" s="79">
        <f>SUM(F10:F24)</f>
        <v>0</v>
      </c>
      <c r="G9" s="15"/>
    </row>
    <row r="10" spans="1:10" ht="11.25" x14ac:dyDescent="0.2">
      <c r="A10" s="50"/>
      <c r="B10" s="59"/>
      <c r="C10" s="50"/>
      <c r="D10" s="50"/>
      <c r="E10" s="123"/>
      <c r="F10" s="70"/>
      <c r="G10" s="15"/>
      <c r="H10" s="15"/>
      <c r="I10" s="15"/>
    </row>
    <row r="11" spans="1:10" ht="51.4" customHeight="1" x14ac:dyDescent="0.2">
      <c r="A11" s="51" t="s">
        <v>41</v>
      </c>
      <c r="B11" s="60" t="s">
        <v>65</v>
      </c>
      <c r="C11" s="51" t="s">
        <v>105</v>
      </c>
      <c r="D11" s="51">
        <v>1</v>
      </c>
      <c r="E11" s="118"/>
      <c r="F11" s="71">
        <f>D11*E11</f>
        <v>0</v>
      </c>
      <c r="G11" s="15"/>
      <c r="H11" s="47" t="str">
        <f>IF(E11="","Vnesi ceno brez senčil!","")</f>
        <v>Vnesi ceno brez senčil!</v>
      </c>
      <c r="I11" s="116"/>
      <c r="J11" s="15"/>
    </row>
    <row r="12" spans="1:10" ht="11.25" x14ac:dyDescent="0.2">
      <c r="A12" s="52"/>
      <c r="B12" s="61"/>
      <c r="C12" s="52"/>
      <c r="D12" s="52"/>
      <c r="E12" s="119"/>
      <c r="F12" s="72"/>
      <c r="G12" s="15"/>
      <c r="H12" s="15"/>
      <c r="I12" s="15"/>
    </row>
    <row r="13" spans="1:10" ht="51.4" customHeight="1" x14ac:dyDescent="0.2">
      <c r="A13" s="51" t="s">
        <v>42</v>
      </c>
      <c r="B13" s="60" t="s">
        <v>66</v>
      </c>
      <c r="C13" s="51" t="s">
        <v>105</v>
      </c>
      <c r="D13" s="51">
        <v>6</v>
      </c>
      <c r="E13" s="118"/>
      <c r="F13" s="71">
        <f>D13*E13</f>
        <v>0</v>
      </c>
      <c r="G13" s="15"/>
      <c r="H13" s="47" t="str">
        <f>IF(E13="","Vnesi ceno brez senčil!","")</f>
        <v>Vnesi ceno brez senčil!</v>
      </c>
      <c r="I13" s="86">
        <f>IF(E13="",1,"")</f>
        <v>1</v>
      </c>
      <c r="J13" s="15"/>
    </row>
    <row r="14" spans="1:10" ht="11.25" x14ac:dyDescent="0.2">
      <c r="A14" s="52"/>
      <c r="B14" s="61"/>
      <c r="C14" s="52"/>
      <c r="D14" s="52"/>
      <c r="E14" s="119"/>
      <c r="F14" s="72"/>
      <c r="G14" s="15"/>
      <c r="H14" s="15"/>
      <c r="I14" s="15"/>
    </row>
    <row r="15" spans="1:10" ht="51.4" customHeight="1" x14ac:dyDescent="0.2">
      <c r="A15" s="51" t="s">
        <v>43</v>
      </c>
      <c r="B15" s="60" t="s">
        <v>67</v>
      </c>
      <c r="C15" s="51" t="s">
        <v>105</v>
      </c>
      <c r="D15" s="51">
        <v>3</v>
      </c>
      <c r="E15" s="118"/>
      <c r="F15" s="71">
        <f>D15*E15</f>
        <v>0</v>
      </c>
      <c r="G15" s="15"/>
      <c r="H15" s="47" t="str">
        <f>IF(E15="","Vnesi ceno brez senčil!","")</f>
        <v>Vnesi ceno brez senčil!</v>
      </c>
      <c r="I15" s="86">
        <f>IF(E15="",1,"")</f>
        <v>1</v>
      </c>
      <c r="J15" s="15"/>
    </row>
    <row r="16" spans="1:10" ht="11.25" x14ac:dyDescent="0.2">
      <c r="A16" s="52"/>
      <c r="B16" s="61"/>
      <c r="C16" s="52"/>
      <c r="D16" s="52"/>
      <c r="E16" s="119"/>
      <c r="F16" s="72"/>
      <c r="G16" s="15"/>
      <c r="H16" s="15"/>
      <c r="I16" s="15"/>
    </row>
    <row r="17" spans="1:10" ht="64.150000000000006" customHeight="1" x14ac:dyDescent="0.2">
      <c r="A17" s="51" t="s">
        <v>44</v>
      </c>
      <c r="B17" s="60" t="s">
        <v>0</v>
      </c>
      <c r="C17" s="51" t="s">
        <v>105</v>
      </c>
      <c r="D17" s="51">
        <v>1</v>
      </c>
      <c r="E17" s="118"/>
      <c r="F17" s="71">
        <f>D17*E17</f>
        <v>0</v>
      </c>
      <c r="G17" s="15"/>
      <c r="H17" s="47" t="str">
        <f>IF(E17="","Vnesi ceno brez senčil!","")</f>
        <v>Vnesi ceno brez senčil!</v>
      </c>
      <c r="I17" s="86">
        <f>IF(E17="",1,"")</f>
        <v>1</v>
      </c>
      <c r="J17" s="15"/>
    </row>
    <row r="18" spans="1:10" ht="11.25" x14ac:dyDescent="0.2">
      <c r="A18" s="52"/>
      <c r="B18" s="61"/>
      <c r="C18" s="52"/>
      <c r="D18" s="52"/>
      <c r="E18" s="119"/>
      <c r="F18" s="72"/>
      <c r="G18" s="15"/>
      <c r="H18" s="15"/>
      <c r="I18" s="15"/>
    </row>
    <row r="19" spans="1:10" ht="51.4" customHeight="1" x14ac:dyDescent="0.2">
      <c r="A19" s="51" t="s">
        <v>45</v>
      </c>
      <c r="B19" s="60" t="s">
        <v>68</v>
      </c>
      <c r="C19" s="51" t="s">
        <v>105</v>
      </c>
      <c r="D19" s="51">
        <v>11</v>
      </c>
      <c r="E19" s="118"/>
      <c r="F19" s="71">
        <f>D19*E19</f>
        <v>0</v>
      </c>
      <c r="G19" s="15"/>
      <c r="H19" s="47" t="str">
        <f>IF(E19="","Vnesi ceno brez senčil!","")</f>
        <v>Vnesi ceno brez senčil!</v>
      </c>
      <c r="I19" s="86">
        <f>IF(E19="",1,"")</f>
        <v>1</v>
      </c>
      <c r="J19" s="15"/>
    </row>
    <row r="20" spans="1:10" ht="11.25" x14ac:dyDescent="0.2">
      <c r="A20" s="52"/>
      <c r="B20" s="61"/>
      <c r="C20" s="52"/>
      <c r="D20" s="52"/>
      <c r="E20" s="119"/>
      <c r="F20" s="72"/>
      <c r="G20" s="15"/>
      <c r="H20" s="15"/>
      <c r="I20" s="15"/>
    </row>
    <row r="21" spans="1:10" ht="64.150000000000006" customHeight="1" x14ac:dyDescent="0.2">
      <c r="A21" s="51" t="s">
        <v>46</v>
      </c>
      <c r="B21" s="60" t="s">
        <v>1</v>
      </c>
      <c r="C21" s="51" t="s">
        <v>105</v>
      </c>
      <c r="D21" s="51">
        <v>1</v>
      </c>
      <c r="E21" s="118"/>
      <c r="F21" s="71">
        <f>D21*E21</f>
        <v>0</v>
      </c>
      <c r="G21" s="15"/>
      <c r="H21" s="47" t="str">
        <f>IF(E21="","Vnesi ceno brez senčil!","")</f>
        <v>Vnesi ceno brez senčil!</v>
      </c>
      <c r="I21" s="86">
        <f>IF(E21="",1,"")</f>
        <v>1</v>
      </c>
      <c r="J21" s="15"/>
    </row>
    <row r="22" spans="1:10" ht="11.25" x14ac:dyDescent="0.2">
      <c r="A22" s="52"/>
      <c r="B22" s="61"/>
      <c r="C22" s="52"/>
      <c r="D22" s="52"/>
      <c r="E22" s="119"/>
      <c r="F22" s="72"/>
      <c r="G22" s="15"/>
      <c r="H22" s="15"/>
      <c r="I22" s="15"/>
    </row>
    <row r="23" spans="1:10" ht="15.95" customHeight="1" x14ac:dyDescent="0.2">
      <c r="A23" s="15"/>
      <c r="B23" s="62" t="s">
        <v>69</v>
      </c>
      <c r="C23" s="15"/>
      <c r="D23" s="15"/>
      <c r="E23" s="120"/>
      <c r="F23" s="15"/>
    </row>
    <row r="24" spans="1:10" x14ac:dyDescent="0.2">
      <c r="A24" s="11"/>
      <c r="B24" s="11"/>
      <c r="C24" s="11"/>
      <c r="D24" s="11"/>
      <c r="E24" s="121"/>
      <c r="F24" s="11"/>
    </row>
    <row r="25" spans="1:10" ht="21.95" customHeight="1" x14ac:dyDescent="0.2">
      <c r="A25" s="53">
        <v>3</v>
      </c>
      <c r="B25" s="57" t="s">
        <v>15</v>
      </c>
      <c r="C25" s="66"/>
      <c r="D25" s="66"/>
      <c r="E25" s="122"/>
      <c r="F25" s="79">
        <f>SUM(F26:F32)</f>
        <v>0</v>
      </c>
      <c r="G25" s="15"/>
    </row>
    <row r="26" spans="1:10" ht="11.25" x14ac:dyDescent="0.2">
      <c r="A26" s="50"/>
      <c r="B26" s="59"/>
      <c r="C26" s="50"/>
      <c r="D26" s="50"/>
      <c r="E26" s="123"/>
      <c r="F26" s="70"/>
      <c r="G26" s="15"/>
      <c r="H26" s="15"/>
      <c r="I26" s="15"/>
    </row>
    <row r="27" spans="1:10" ht="25.7" customHeight="1" x14ac:dyDescent="0.2">
      <c r="A27" s="51" t="s">
        <v>47</v>
      </c>
      <c r="B27" s="60" t="s">
        <v>70</v>
      </c>
      <c r="C27" s="51" t="s">
        <v>104</v>
      </c>
      <c r="D27" s="68">
        <v>101.4</v>
      </c>
      <c r="E27" s="118"/>
      <c r="F27" s="71">
        <f>D27*E27</f>
        <v>0</v>
      </c>
      <c r="G27" s="15"/>
      <c r="H27" s="47" t="str">
        <f>IF(E27="","Vnesi ceno!","")</f>
        <v>Vnesi ceno!</v>
      </c>
      <c r="I27" s="86">
        <f>IF(E27="",1,"")</f>
        <v>1</v>
      </c>
      <c r="J27" s="15"/>
    </row>
    <row r="28" spans="1:10" ht="11.25" x14ac:dyDescent="0.2">
      <c r="A28" s="52"/>
      <c r="B28" s="61"/>
      <c r="C28" s="52"/>
      <c r="D28" s="52"/>
      <c r="E28" s="119"/>
      <c r="F28" s="72"/>
      <c r="G28" s="15"/>
      <c r="H28" s="15"/>
      <c r="I28" s="15"/>
    </row>
    <row r="29" spans="1:10" ht="15.95" customHeight="1" x14ac:dyDescent="0.2">
      <c r="A29" s="15"/>
      <c r="B29" s="62" t="s">
        <v>71</v>
      </c>
      <c r="C29" s="15"/>
      <c r="D29" s="15"/>
      <c r="E29" s="120"/>
      <c r="F29" s="15"/>
    </row>
    <row r="30" spans="1:10" x14ac:dyDescent="0.2">
      <c r="B30" s="15"/>
      <c r="E30" s="124"/>
    </row>
    <row r="31" spans="1:10" ht="15.95" customHeight="1" x14ac:dyDescent="0.2">
      <c r="A31" s="15"/>
      <c r="B31" s="62" t="s">
        <v>121</v>
      </c>
      <c r="C31" s="15"/>
      <c r="E31" s="124"/>
    </row>
    <row r="32" spans="1:10" x14ac:dyDescent="0.2">
      <c r="A32" s="11"/>
      <c r="B32" s="11"/>
      <c r="C32" s="11"/>
      <c r="D32" s="11"/>
      <c r="E32" s="121"/>
      <c r="F32" s="11"/>
    </row>
    <row r="33" spans="1:10" ht="21.95" customHeight="1" x14ac:dyDescent="0.2">
      <c r="A33" s="53">
        <v>4</v>
      </c>
      <c r="B33" s="57" t="s">
        <v>16</v>
      </c>
      <c r="C33" s="66"/>
      <c r="D33" s="66"/>
      <c r="E33" s="122"/>
      <c r="F33" s="79">
        <f>SUM(F34:F54)</f>
        <v>0</v>
      </c>
      <c r="G33" s="15"/>
    </row>
    <row r="34" spans="1:10" ht="11.25" x14ac:dyDescent="0.2">
      <c r="A34" s="50"/>
      <c r="B34" s="59"/>
      <c r="C34" s="50"/>
      <c r="D34" s="50"/>
      <c r="E34" s="123"/>
      <c r="F34" s="70"/>
      <c r="G34" s="15"/>
      <c r="H34" s="15"/>
      <c r="I34" s="15"/>
    </row>
    <row r="35" spans="1:10" ht="15.2" customHeight="1" x14ac:dyDescent="0.2">
      <c r="A35" s="51" t="s">
        <v>48</v>
      </c>
      <c r="B35" s="60" t="s">
        <v>120</v>
      </c>
      <c r="C35" s="51" t="s">
        <v>104</v>
      </c>
      <c r="D35" s="68">
        <v>101.4</v>
      </c>
      <c r="E35" s="118"/>
      <c r="F35" s="71">
        <f>D35*E35</f>
        <v>0</v>
      </c>
      <c r="G35" s="15"/>
      <c r="H35" s="47" t="str">
        <f>IF(E35="","Vnesi ceno!","")</f>
        <v>Vnesi ceno!</v>
      </c>
      <c r="I35" s="86">
        <f>IF(E35="",1,"")</f>
        <v>1</v>
      </c>
      <c r="J35" s="15"/>
    </row>
    <row r="36" spans="1:10" ht="11.25" x14ac:dyDescent="0.2">
      <c r="A36" s="52"/>
      <c r="B36" s="61"/>
      <c r="C36" s="52"/>
      <c r="D36" s="52"/>
      <c r="E36" s="119"/>
      <c r="F36" s="72"/>
      <c r="G36" s="15"/>
      <c r="H36" s="15"/>
      <c r="I36" s="15"/>
    </row>
    <row r="37" spans="1:10" ht="15.2" customHeight="1" x14ac:dyDescent="0.2">
      <c r="A37" s="51" t="s">
        <v>49</v>
      </c>
      <c r="B37" s="60" t="s">
        <v>72</v>
      </c>
      <c r="C37" s="51" t="s">
        <v>104</v>
      </c>
      <c r="D37" s="68">
        <v>23</v>
      </c>
      <c r="E37" s="118"/>
      <c r="F37" s="71">
        <f>D37*E37</f>
        <v>0</v>
      </c>
      <c r="G37" s="15"/>
      <c r="H37" s="47" t="str">
        <f>IF(E37="","Vnesi ceno!","")</f>
        <v>Vnesi ceno!</v>
      </c>
      <c r="I37" s="86">
        <f>IF(E37="",1,"")</f>
        <v>1</v>
      </c>
      <c r="J37" s="15"/>
    </row>
    <row r="38" spans="1:10" ht="11.25" x14ac:dyDescent="0.2">
      <c r="A38" s="52"/>
      <c r="B38" s="61"/>
      <c r="C38" s="52"/>
      <c r="D38" s="52"/>
      <c r="E38" s="119"/>
      <c r="F38" s="72"/>
      <c r="G38" s="15"/>
      <c r="H38" s="15"/>
      <c r="I38" s="15"/>
    </row>
    <row r="39" spans="1:10" ht="15.2" customHeight="1" x14ac:dyDescent="0.2">
      <c r="A39" s="51" t="s">
        <v>50</v>
      </c>
      <c r="B39" s="60" t="s">
        <v>73</v>
      </c>
      <c r="C39" s="51" t="s">
        <v>105</v>
      </c>
      <c r="D39" s="51">
        <v>23</v>
      </c>
      <c r="E39" s="118"/>
      <c r="F39" s="71">
        <f>D39*E39</f>
        <v>0</v>
      </c>
      <c r="G39" s="15"/>
      <c r="H39" s="47" t="str">
        <f>IF(E39="","Vnesi ceno!","")</f>
        <v>Vnesi ceno!</v>
      </c>
      <c r="I39" s="86">
        <f>IF(E39="",1,"")</f>
        <v>1</v>
      </c>
      <c r="J39" s="15"/>
    </row>
    <row r="40" spans="1:10" ht="11.25" x14ac:dyDescent="0.2">
      <c r="A40" s="52"/>
      <c r="B40" s="61"/>
      <c r="C40" s="52"/>
      <c r="D40" s="52"/>
      <c r="E40" s="119"/>
      <c r="F40" s="72"/>
      <c r="G40" s="15"/>
      <c r="H40" s="15"/>
      <c r="I40" s="15"/>
    </row>
    <row r="41" spans="1:10" ht="15.2" customHeight="1" x14ac:dyDescent="0.2">
      <c r="A41" s="51" t="s">
        <v>51</v>
      </c>
      <c r="B41" s="60" t="s">
        <v>122</v>
      </c>
      <c r="C41" s="51" t="s">
        <v>104</v>
      </c>
      <c r="D41" s="68">
        <v>23</v>
      </c>
      <c r="E41" s="118"/>
      <c r="F41" s="71">
        <f>D41*E41</f>
        <v>0</v>
      </c>
      <c r="G41" s="15"/>
      <c r="H41" s="47" t="str">
        <f>IF(E41="","Vnesi ceno!","")</f>
        <v>Vnesi ceno!</v>
      </c>
      <c r="I41" s="86">
        <f>IF(E41="",1,"")</f>
        <v>1</v>
      </c>
      <c r="J41" s="15"/>
    </row>
    <row r="42" spans="1:10" ht="11.25" x14ac:dyDescent="0.2">
      <c r="A42" s="52"/>
      <c r="B42" s="61"/>
      <c r="C42" s="52"/>
      <c r="D42" s="52"/>
      <c r="E42" s="119"/>
      <c r="F42" s="72"/>
      <c r="G42" s="15"/>
      <c r="H42" s="15"/>
      <c r="I42" s="15"/>
    </row>
    <row r="43" spans="1:10" ht="15.2" customHeight="1" x14ac:dyDescent="0.2">
      <c r="A43" s="51" t="s">
        <v>52</v>
      </c>
      <c r="B43" s="60" t="s">
        <v>75</v>
      </c>
      <c r="C43" s="51" t="s">
        <v>105</v>
      </c>
      <c r="D43" s="51">
        <v>23</v>
      </c>
      <c r="E43" s="118"/>
      <c r="F43" s="71">
        <f>D43*E43</f>
        <v>0</v>
      </c>
      <c r="G43" s="15"/>
      <c r="H43" s="47" t="str">
        <f>IF(E43="","Vnesi ceno!","")</f>
        <v>Vnesi ceno!</v>
      </c>
      <c r="I43" s="86">
        <f>IF(E43="",1,"")</f>
        <v>1</v>
      </c>
      <c r="J43" s="15"/>
    </row>
    <row r="44" spans="1:10" ht="11.25" x14ac:dyDescent="0.2">
      <c r="A44" s="52"/>
      <c r="B44" s="61"/>
      <c r="C44" s="52"/>
      <c r="D44" s="52"/>
      <c r="E44" s="119"/>
      <c r="F44" s="72"/>
      <c r="G44" s="15"/>
      <c r="H44" s="15"/>
      <c r="I44" s="15"/>
    </row>
    <row r="45" spans="1:10" ht="15.2" customHeight="1" x14ac:dyDescent="0.2">
      <c r="A45" s="51" t="s">
        <v>53</v>
      </c>
      <c r="B45" s="60" t="s">
        <v>76</v>
      </c>
      <c r="C45" s="51" t="s">
        <v>106</v>
      </c>
      <c r="D45" s="68">
        <v>24.57</v>
      </c>
      <c r="E45" s="118"/>
      <c r="F45" s="71">
        <f>D45*E45</f>
        <v>0</v>
      </c>
      <c r="G45" s="15"/>
      <c r="H45" s="47" t="str">
        <f>IF(E45="","Vnesi ceno!","")</f>
        <v>Vnesi ceno!</v>
      </c>
      <c r="I45" s="86">
        <f>IF(E45="",1,"")</f>
        <v>1</v>
      </c>
      <c r="J45" s="15"/>
    </row>
    <row r="46" spans="1:10" ht="11.25" x14ac:dyDescent="0.2">
      <c r="A46" s="52"/>
      <c r="B46" s="61"/>
      <c r="C46" s="52"/>
      <c r="D46" s="52"/>
      <c r="E46" s="119"/>
      <c r="F46" s="72"/>
      <c r="G46" s="15"/>
      <c r="H46" s="15"/>
      <c r="I46" s="15"/>
    </row>
    <row r="47" spans="1:10" ht="15.2" customHeight="1" x14ac:dyDescent="0.2">
      <c r="A47" s="51" t="s">
        <v>54</v>
      </c>
      <c r="B47" s="60" t="s">
        <v>77</v>
      </c>
      <c r="C47" s="51" t="s">
        <v>106</v>
      </c>
      <c r="D47" s="68">
        <v>2.4300000000000002</v>
      </c>
      <c r="E47" s="118"/>
      <c r="F47" s="71">
        <f>D47*E47</f>
        <v>0</v>
      </c>
      <c r="G47" s="15"/>
      <c r="H47" s="47" t="str">
        <f>IF(E47="","Vnesi ceno!","")</f>
        <v>Vnesi ceno!</v>
      </c>
      <c r="I47" s="86">
        <f>IF(E47="",1,"")</f>
        <v>1</v>
      </c>
      <c r="J47" s="15"/>
    </row>
    <row r="48" spans="1:10" ht="11.25" x14ac:dyDescent="0.2">
      <c r="A48" s="52"/>
      <c r="B48" s="61"/>
      <c r="C48" s="52"/>
      <c r="D48" s="52"/>
      <c r="E48" s="119"/>
      <c r="F48" s="72"/>
      <c r="G48" s="15"/>
      <c r="H48" s="15"/>
      <c r="I48" s="15"/>
    </row>
    <row r="49" spans="1:10" ht="15.2" customHeight="1" x14ac:dyDescent="0.2">
      <c r="A49" s="51" t="s">
        <v>55</v>
      </c>
      <c r="B49" s="60" t="s">
        <v>78</v>
      </c>
      <c r="C49" s="51" t="s">
        <v>106</v>
      </c>
      <c r="D49" s="68">
        <v>2.4300000000000002</v>
      </c>
      <c r="E49" s="118"/>
      <c r="F49" s="71">
        <f>D49*E49</f>
        <v>0</v>
      </c>
      <c r="G49" s="15"/>
      <c r="H49" s="47" t="str">
        <f>IF(E49="","Vnesi ceno!","")</f>
        <v>Vnesi ceno!</v>
      </c>
      <c r="I49" s="86">
        <f>IF(E49="",1,"")</f>
        <v>1</v>
      </c>
      <c r="J49" s="15"/>
    </row>
    <row r="50" spans="1:10" ht="11.25" x14ac:dyDescent="0.2">
      <c r="A50" s="52"/>
      <c r="B50" s="61"/>
      <c r="C50" s="52"/>
      <c r="D50" s="52"/>
      <c r="E50" s="119"/>
      <c r="F50" s="72"/>
      <c r="G50" s="15"/>
      <c r="H50" s="15"/>
      <c r="I50" s="15"/>
    </row>
    <row r="51" spans="1:10" ht="15.2" customHeight="1" x14ac:dyDescent="0.2">
      <c r="A51" s="51" t="s">
        <v>56</v>
      </c>
      <c r="B51" s="60" t="s">
        <v>79</v>
      </c>
      <c r="C51" s="51" t="s">
        <v>105</v>
      </c>
      <c r="D51" s="51">
        <v>21</v>
      </c>
      <c r="E51" s="118"/>
      <c r="F51" s="71">
        <f>D51*E51</f>
        <v>0</v>
      </c>
      <c r="G51" s="15"/>
      <c r="H51" s="47" t="str">
        <f>IF(E51="","Vnesi ceno!","")</f>
        <v>Vnesi ceno!</v>
      </c>
      <c r="I51" s="86">
        <f>IF(E51="",1,"")</f>
        <v>1</v>
      </c>
      <c r="J51" s="15"/>
    </row>
    <row r="52" spans="1:10" ht="11.25" x14ac:dyDescent="0.2">
      <c r="A52" s="52"/>
      <c r="B52" s="61"/>
      <c r="C52" s="52"/>
      <c r="D52" s="52"/>
      <c r="E52" s="119"/>
      <c r="F52" s="72"/>
      <c r="G52" s="15"/>
      <c r="H52" s="15"/>
      <c r="I52" s="15"/>
    </row>
    <row r="53" spans="1:10" ht="15.2" customHeight="1" x14ac:dyDescent="0.2">
      <c r="A53" s="51" t="s">
        <v>57</v>
      </c>
      <c r="B53" s="60" t="s">
        <v>80</v>
      </c>
      <c r="C53" s="51" t="s">
        <v>106</v>
      </c>
      <c r="D53" s="68">
        <v>4.8600000000000003</v>
      </c>
      <c r="E53" s="118"/>
      <c r="F53" s="71">
        <f>D53*E53</f>
        <v>0</v>
      </c>
      <c r="G53" s="15"/>
      <c r="H53" s="47" t="str">
        <f>IF(E53="","Vnesi ceno!","")</f>
        <v>Vnesi ceno!</v>
      </c>
      <c r="I53" s="86">
        <f>IF(E53="",1,"")</f>
        <v>1</v>
      </c>
      <c r="J53" s="15"/>
    </row>
    <row r="54" spans="1:10" ht="11.25" x14ac:dyDescent="0.2">
      <c r="A54" s="54"/>
      <c r="B54" s="63"/>
      <c r="C54" s="54"/>
      <c r="D54" s="54"/>
      <c r="E54" s="73"/>
      <c r="F54" s="73"/>
      <c r="G54" s="15"/>
      <c r="H54" s="15"/>
      <c r="I54" s="15"/>
    </row>
    <row r="55" spans="1:10" ht="21.95" customHeight="1" x14ac:dyDescent="0.2">
      <c r="A55" s="56"/>
      <c r="B55" s="64" t="s">
        <v>81</v>
      </c>
      <c r="C55" s="67"/>
      <c r="D55" s="67"/>
      <c r="E55" s="74"/>
      <c r="F55" s="80">
        <f>F3+F9+F25+F33</f>
        <v>0</v>
      </c>
      <c r="G55" s="15"/>
      <c r="I55" s="15"/>
    </row>
    <row r="56" spans="1:10" ht="15.95" customHeight="1" x14ac:dyDescent="0.2">
      <c r="A56" s="10"/>
      <c r="B56" s="10"/>
      <c r="C56" s="10"/>
      <c r="D56" s="10"/>
      <c r="E56" s="85"/>
      <c r="F56" s="85">
        <f>IF(I56&gt;0,I56,"")</f>
        <v>17</v>
      </c>
      <c r="G56" s="15"/>
      <c r="H56" s="15"/>
      <c r="I56" s="87">
        <f>SUM(I4:I55)</f>
        <v>17</v>
      </c>
      <c r="J56" s="15"/>
    </row>
    <row r="57" spans="1:10" ht="12" x14ac:dyDescent="0.2">
      <c r="B57" s="95" t="s">
        <v>133</v>
      </c>
      <c r="E57" s="15"/>
      <c r="F57" s="15"/>
      <c r="I57" s="15"/>
    </row>
    <row r="58" spans="1:10" ht="12" x14ac:dyDescent="0.2">
      <c r="B58" s="117" t="s">
        <v>123</v>
      </c>
      <c r="C58" s="117"/>
      <c r="D58" s="117"/>
      <c r="E58" s="117"/>
      <c r="F58" s="117"/>
    </row>
    <row r="60" spans="1:10" ht="12.75" x14ac:dyDescent="0.2">
      <c r="B60" s="115" t="s">
        <v>132</v>
      </c>
    </row>
  </sheetData>
  <sheetProtection algorithmName="SHA-512" hashValue="X5PSJm22F1aOg1k1dD23fDT9imbXtspU5W6Q4c7G1nMzkuMGJ51/6/VFIub/gHr6iF2nTS1EoMy72yBTk+dXIA==" saltValue="5CX2FZw4OdMLNnoSgJmgSQ==" spinCount="100000" sheet="1" objects="1" scenarios="1"/>
  <mergeCells count="1">
    <mergeCell ref="B58:F58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31" workbookViewId="0">
      <selection activeCell="F59" sqref="F59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5" width="7.140625" customWidth="1"/>
    <col min="8" max="8" width="18.85546875" customWidth="1"/>
  </cols>
  <sheetData>
    <row r="1" spans="1:10" ht="34.700000000000003" customHeight="1" x14ac:dyDescent="0.2">
      <c r="A1" s="89" t="s">
        <v>112</v>
      </c>
      <c r="B1" s="57"/>
      <c r="C1" s="57"/>
      <c r="D1" s="57"/>
      <c r="E1" s="21"/>
      <c r="F1" s="21"/>
      <c r="G1" s="15"/>
    </row>
    <row r="2" spans="1:10" ht="15.2" customHeight="1" x14ac:dyDescent="0.2">
      <c r="A2" s="48" t="s">
        <v>39</v>
      </c>
      <c r="B2" s="48" t="s">
        <v>63</v>
      </c>
      <c r="C2" s="48" t="s">
        <v>103</v>
      </c>
      <c r="D2" s="48" t="s">
        <v>107</v>
      </c>
      <c r="E2" s="69" t="s">
        <v>108</v>
      </c>
      <c r="F2" s="69" t="s">
        <v>109</v>
      </c>
      <c r="G2" s="15"/>
    </row>
    <row r="3" spans="1:10" ht="21.95" customHeight="1" x14ac:dyDescent="0.2">
      <c r="A3" s="49">
        <v>1</v>
      </c>
      <c r="B3" s="58" t="s">
        <v>13</v>
      </c>
      <c r="C3" s="65"/>
      <c r="D3" s="65"/>
      <c r="E3" s="74" t="str">
        <f>IF(F3=0,"/","")</f>
        <v>/</v>
      </c>
      <c r="F3" s="78">
        <f>SUM(F4:F6)</f>
        <v>0</v>
      </c>
      <c r="G3" s="15"/>
    </row>
    <row r="4" spans="1:10" ht="11.25" x14ac:dyDescent="0.2">
      <c r="A4" s="50"/>
      <c r="B4" s="59"/>
      <c r="C4" s="50"/>
      <c r="D4" s="50"/>
      <c r="E4" s="76"/>
      <c r="F4" s="70"/>
      <c r="G4" s="15"/>
      <c r="H4" s="15"/>
      <c r="I4" s="15"/>
    </row>
    <row r="5" spans="1:10" ht="15.2" customHeight="1" x14ac:dyDescent="0.2">
      <c r="A5" s="51" t="s">
        <v>40</v>
      </c>
      <c r="B5" s="60" t="s">
        <v>64</v>
      </c>
      <c r="C5" s="51" t="s">
        <v>104</v>
      </c>
      <c r="D5" s="68">
        <v>118.8</v>
      </c>
      <c r="E5" s="118"/>
      <c r="F5" s="71">
        <f>D5*E5</f>
        <v>0</v>
      </c>
      <c r="G5" s="15"/>
      <c r="H5" s="47" t="str">
        <f>IF(E5="","Vnesi ceno!","")</f>
        <v>Vnesi ceno!</v>
      </c>
      <c r="I5" s="86">
        <f>IF(E5="",1,"")</f>
        <v>1</v>
      </c>
      <c r="J5" s="15"/>
    </row>
    <row r="6" spans="1:10" ht="11.25" x14ac:dyDescent="0.2">
      <c r="A6" s="54"/>
      <c r="B6" s="63"/>
      <c r="C6" s="54"/>
      <c r="D6" s="54"/>
      <c r="E6" s="125"/>
      <c r="F6" s="73"/>
      <c r="G6" s="15"/>
      <c r="H6" s="15"/>
      <c r="I6" s="15"/>
    </row>
    <row r="7" spans="1:10" ht="21.95" customHeight="1" x14ac:dyDescent="0.2">
      <c r="A7" s="49">
        <v>2</v>
      </c>
      <c r="B7" s="58" t="s">
        <v>14</v>
      </c>
      <c r="C7" s="65"/>
      <c r="D7" s="65"/>
      <c r="E7" s="126"/>
      <c r="F7" s="78">
        <f>SUM(F8:F26)</f>
        <v>0</v>
      </c>
      <c r="G7" s="15"/>
    </row>
    <row r="8" spans="1:10" ht="11.25" x14ac:dyDescent="0.2">
      <c r="A8" s="50"/>
      <c r="B8" s="59"/>
      <c r="C8" s="50"/>
      <c r="D8" s="50"/>
      <c r="E8" s="123"/>
      <c r="F8" s="70"/>
      <c r="G8" s="15"/>
      <c r="H8" s="15"/>
      <c r="I8" s="15"/>
    </row>
    <row r="9" spans="1:10" ht="51.4" customHeight="1" x14ac:dyDescent="0.2">
      <c r="A9" s="51" t="s">
        <v>41</v>
      </c>
      <c r="B9" s="60" t="s">
        <v>65</v>
      </c>
      <c r="C9" s="51" t="s">
        <v>105</v>
      </c>
      <c r="D9" s="51">
        <v>3</v>
      </c>
      <c r="E9" s="118"/>
      <c r="F9" s="71">
        <f>D9*E9</f>
        <v>0</v>
      </c>
      <c r="G9" s="15"/>
      <c r="H9" s="47" t="str">
        <f>IF(E9="","Vnesi ceno brez senčil!","")</f>
        <v>Vnesi ceno brez senčil!</v>
      </c>
      <c r="I9" s="86">
        <f>IF(E9="",1,"")</f>
        <v>1</v>
      </c>
      <c r="J9" s="15"/>
    </row>
    <row r="10" spans="1:10" ht="11.25" x14ac:dyDescent="0.2">
      <c r="A10" s="52"/>
      <c r="B10" s="61"/>
      <c r="C10" s="52"/>
      <c r="D10" s="52"/>
      <c r="E10" s="119"/>
      <c r="F10" s="72"/>
      <c r="G10" s="15"/>
      <c r="H10" s="15"/>
      <c r="I10" s="15"/>
    </row>
    <row r="11" spans="1:10" ht="51.4" customHeight="1" x14ac:dyDescent="0.2">
      <c r="A11" s="51" t="s">
        <v>42</v>
      </c>
      <c r="B11" s="60" t="s">
        <v>66</v>
      </c>
      <c r="C11" s="51" t="s">
        <v>105</v>
      </c>
      <c r="D11" s="51">
        <v>6</v>
      </c>
      <c r="E11" s="118"/>
      <c r="F11" s="71">
        <f>D11*E11</f>
        <v>0</v>
      </c>
      <c r="G11" s="15"/>
      <c r="H11" s="47" t="str">
        <f>IF(E11="","Vnesi ceno brez senčil!","")</f>
        <v>Vnesi ceno brez senčil!</v>
      </c>
      <c r="I11" s="86">
        <f>IF(E11="",1,"")</f>
        <v>1</v>
      </c>
      <c r="J11" s="15"/>
    </row>
    <row r="12" spans="1:10" ht="11.25" x14ac:dyDescent="0.2">
      <c r="A12" s="52"/>
      <c r="B12" s="61"/>
      <c r="C12" s="52"/>
      <c r="D12" s="52"/>
      <c r="E12" s="119"/>
      <c r="F12" s="72"/>
      <c r="G12" s="15"/>
      <c r="H12" s="15"/>
      <c r="I12" s="15"/>
    </row>
    <row r="13" spans="1:10" ht="51.4" customHeight="1" x14ac:dyDescent="0.2">
      <c r="A13" s="51" t="s">
        <v>43</v>
      </c>
      <c r="B13" s="60" t="s">
        <v>67</v>
      </c>
      <c r="C13" s="51" t="s">
        <v>105</v>
      </c>
      <c r="D13" s="51">
        <v>2</v>
      </c>
      <c r="E13" s="118"/>
      <c r="F13" s="71">
        <f>D13*E13</f>
        <v>0</v>
      </c>
      <c r="G13" s="15"/>
      <c r="H13" s="47" t="str">
        <f>IF(E13="","Vnesi ceno brez senčil!","")</f>
        <v>Vnesi ceno brez senčil!</v>
      </c>
      <c r="I13" s="86">
        <f>IF(E13="",1,"")</f>
        <v>1</v>
      </c>
      <c r="J13" s="15"/>
    </row>
    <row r="14" spans="1:10" ht="11.25" x14ac:dyDescent="0.2">
      <c r="A14" s="52"/>
      <c r="B14" s="61"/>
      <c r="C14" s="52"/>
      <c r="D14" s="52"/>
      <c r="E14" s="119"/>
      <c r="F14" s="72"/>
      <c r="G14" s="15"/>
      <c r="H14" s="15"/>
      <c r="I14" s="15"/>
    </row>
    <row r="15" spans="1:10" ht="64.150000000000006" customHeight="1" x14ac:dyDescent="0.2">
      <c r="A15" s="51" t="s">
        <v>44</v>
      </c>
      <c r="B15" s="60" t="s">
        <v>0</v>
      </c>
      <c r="C15" s="51" t="s">
        <v>105</v>
      </c>
      <c r="D15" s="51">
        <v>3</v>
      </c>
      <c r="E15" s="118"/>
      <c r="F15" s="71">
        <f>D15*E15</f>
        <v>0</v>
      </c>
      <c r="G15" s="15"/>
      <c r="H15" s="47" t="str">
        <f>IF(E15="","Vnesi ceno brez senčil!","")</f>
        <v>Vnesi ceno brez senčil!</v>
      </c>
      <c r="I15" s="86">
        <f>IF(E15="",1,"")</f>
        <v>1</v>
      </c>
      <c r="J15" s="15"/>
    </row>
    <row r="16" spans="1:10" ht="11.25" x14ac:dyDescent="0.2">
      <c r="A16" s="52"/>
      <c r="B16" s="61"/>
      <c r="C16" s="52"/>
      <c r="D16" s="52"/>
      <c r="E16" s="119"/>
      <c r="F16" s="72"/>
      <c r="G16" s="15"/>
      <c r="H16" s="15"/>
      <c r="I16" s="15"/>
    </row>
    <row r="17" spans="1:10" ht="51.4" customHeight="1" x14ac:dyDescent="0.2">
      <c r="A17" s="51" t="s">
        <v>45</v>
      </c>
      <c r="B17" s="60" t="s">
        <v>68</v>
      </c>
      <c r="C17" s="51" t="s">
        <v>105</v>
      </c>
      <c r="D17" s="51">
        <v>6</v>
      </c>
      <c r="E17" s="118"/>
      <c r="F17" s="71">
        <f>D17*E17</f>
        <v>0</v>
      </c>
      <c r="G17" s="15"/>
      <c r="H17" s="47" t="str">
        <f>IF(E17="","Vnesi ceno brez senčil!","")</f>
        <v>Vnesi ceno brez senčil!</v>
      </c>
      <c r="I17" s="86">
        <f>IF(E17="",1,"")</f>
        <v>1</v>
      </c>
      <c r="J17" s="15"/>
    </row>
    <row r="18" spans="1:10" ht="11.25" x14ac:dyDescent="0.2">
      <c r="A18" s="52"/>
      <c r="B18" s="61"/>
      <c r="C18" s="52"/>
      <c r="D18" s="52"/>
      <c r="E18" s="119"/>
      <c r="F18" s="72"/>
      <c r="G18" s="15"/>
      <c r="H18" s="15"/>
      <c r="I18" s="15"/>
    </row>
    <row r="19" spans="1:10" ht="64.150000000000006" customHeight="1" x14ac:dyDescent="0.2">
      <c r="A19" s="51" t="s">
        <v>46</v>
      </c>
      <c r="B19" s="60" t="s">
        <v>1</v>
      </c>
      <c r="C19" s="51" t="s">
        <v>105</v>
      </c>
      <c r="D19" s="51">
        <v>4</v>
      </c>
      <c r="E19" s="118"/>
      <c r="F19" s="71">
        <f>D19*E19</f>
        <v>0</v>
      </c>
      <c r="G19" s="15"/>
      <c r="H19" s="47" t="str">
        <f>IF(E19="","Vnesi ceno brez senčil!","")</f>
        <v>Vnesi ceno brez senčil!</v>
      </c>
      <c r="I19" s="86">
        <f>IF(E19="",1,"")</f>
        <v>1</v>
      </c>
      <c r="J19" s="15"/>
    </row>
    <row r="20" spans="1:10" ht="11.25" x14ac:dyDescent="0.2">
      <c r="A20" s="52"/>
      <c r="B20" s="61"/>
      <c r="C20" s="52"/>
      <c r="D20" s="52"/>
      <c r="E20" s="119"/>
      <c r="F20" s="72"/>
      <c r="G20" s="15"/>
      <c r="H20" s="15"/>
      <c r="I20" s="15"/>
    </row>
    <row r="21" spans="1:10" ht="77.099999999999994" customHeight="1" x14ac:dyDescent="0.2">
      <c r="A21" s="51" t="s">
        <v>58</v>
      </c>
      <c r="B21" s="60" t="s">
        <v>2</v>
      </c>
      <c r="C21" s="51" t="s">
        <v>105</v>
      </c>
      <c r="D21" s="51">
        <v>1</v>
      </c>
      <c r="E21" s="118"/>
      <c r="F21" s="71">
        <f>D21*E21</f>
        <v>0</v>
      </c>
      <c r="G21" s="15"/>
      <c r="H21" s="47" t="str">
        <f>IF(E21="","Vnesi ceno brez senčil!","")</f>
        <v>Vnesi ceno brez senčil!</v>
      </c>
      <c r="I21" s="86">
        <f>IF(E21="",1,"")</f>
        <v>1</v>
      </c>
      <c r="J21" s="15"/>
    </row>
    <row r="22" spans="1:10" ht="11.25" x14ac:dyDescent="0.2">
      <c r="A22" s="52"/>
      <c r="B22" s="61"/>
      <c r="C22" s="52"/>
      <c r="D22" s="52"/>
      <c r="E22" s="119"/>
      <c r="F22" s="72"/>
      <c r="G22" s="15"/>
      <c r="H22" s="15"/>
      <c r="I22" s="15"/>
    </row>
    <row r="23" spans="1:10" ht="77.099999999999994" customHeight="1" x14ac:dyDescent="0.2">
      <c r="A23" s="51" t="s">
        <v>59</v>
      </c>
      <c r="B23" s="60" t="s">
        <v>3</v>
      </c>
      <c r="C23" s="51" t="s">
        <v>105</v>
      </c>
      <c r="D23" s="51">
        <v>2</v>
      </c>
      <c r="E23" s="118"/>
      <c r="F23" s="71">
        <f>D23*E23</f>
        <v>0</v>
      </c>
      <c r="G23" s="15"/>
      <c r="H23" s="47" t="str">
        <f>IF(E23="","Vnesi ceno brez senčil!","")</f>
        <v>Vnesi ceno brez senčil!</v>
      </c>
      <c r="I23" s="86">
        <f>IF(E23="",1,"")</f>
        <v>1</v>
      </c>
      <c r="J23" s="15"/>
    </row>
    <row r="24" spans="1:10" ht="11.25" x14ac:dyDescent="0.2">
      <c r="A24" s="52"/>
      <c r="B24" s="61"/>
      <c r="C24" s="52"/>
      <c r="D24" s="52"/>
      <c r="E24" s="119"/>
      <c r="F24" s="72"/>
      <c r="G24" s="15"/>
      <c r="H24" s="15"/>
      <c r="I24" s="15"/>
    </row>
    <row r="25" spans="1:10" ht="15.95" customHeight="1" x14ac:dyDescent="0.2">
      <c r="A25" s="15"/>
      <c r="B25" s="62" t="s">
        <v>69</v>
      </c>
      <c r="C25" s="15"/>
      <c r="D25" s="15"/>
      <c r="E25" s="120"/>
      <c r="F25" s="15"/>
    </row>
    <row r="26" spans="1:10" x14ac:dyDescent="0.2">
      <c r="A26" s="11"/>
      <c r="B26" s="11"/>
      <c r="C26" s="11"/>
      <c r="D26" s="11"/>
      <c r="E26" s="121"/>
      <c r="F26" s="11"/>
    </row>
    <row r="27" spans="1:10" ht="21.95" customHeight="1" x14ac:dyDescent="0.2">
      <c r="A27" s="53">
        <v>3</v>
      </c>
      <c r="B27" s="57" t="s">
        <v>15</v>
      </c>
      <c r="C27" s="66"/>
      <c r="D27" s="66"/>
      <c r="E27" s="122"/>
      <c r="F27" s="79">
        <f>SUM(F28:F34)</f>
        <v>0</v>
      </c>
      <c r="G27" s="15"/>
    </row>
    <row r="28" spans="1:10" ht="11.25" x14ac:dyDescent="0.2">
      <c r="A28" s="50"/>
      <c r="B28" s="59"/>
      <c r="C28" s="50"/>
      <c r="D28" s="50"/>
      <c r="E28" s="123"/>
      <c r="F28" s="70"/>
      <c r="G28" s="15"/>
      <c r="H28" s="15"/>
      <c r="I28" s="15"/>
    </row>
    <row r="29" spans="1:10" ht="25.7" customHeight="1" x14ac:dyDescent="0.2">
      <c r="A29" s="51" t="s">
        <v>47</v>
      </c>
      <c r="B29" s="60" t="s">
        <v>70</v>
      </c>
      <c r="C29" s="51" t="s">
        <v>104</v>
      </c>
      <c r="D29" s="68">
        <v>118.8</v>
      </c>
      <c r="E29" s="118"/>
      <c r="F29" s="71">
        <f>D29*E29</f>
        <v>0</v>
      </c>
      <c r="G29" s="15"/>
      <c r="H29" s="47" t="str">
        <f>IF(E29="","Vnesi ceno!","")</f>
        <v>Vnesi ceno!</v>
      </c>
      <c r="I29" s="86">
        <f>IF(E29="",1,"")</f>
        <v>1</v>
      </c>
      <c r="J29" s="15"/>
    </row>
    <row r="30" spans="1:10" ht="11.25" x14ac:dyDescent="0.2">
      <c r="A30" s="52"/>
      <c r="B30" s="61"/>
      <c r="C30" s="52"/>
      <c r="D30" s="52"/>
      <c r="E30" s="119"/>
      <c r="F30" s="72"/>
      <c r="G30" s="15"/>
      <c r="H30" s="15"/>
      <c r="I30" s="15"/>
    </row>
    <row r="31" spans="1:10" ht="15.95" customHeight="1" x14ac:dyDescent="0.2">
      <c r="A31" s="15"/>
      <c r="B31" s="62" t="s">
        <v>71</v>
      </c>
      <c r="C31" s="15"/>
      <c r="D31" s="15"/>
      <c r="E31" s="120"/>
      <c r="F31" s="15"/>
    </row>
    <row r="32" spans="1:10" x14ac:dyDescent="0.2">
      <c r="B32" s="15"/>
      <c r="E32" s="124"/>
    </row>
    <row r="33" spans="1:10" ht="15.95" customHeight="1" x14ac:dyDescent="0.2">
      <c r="A33" s="15"/>
      <c r="B33" s="62" t="s">
        <v>121</v>
      </c>
      <c r="C33" s="15"/>
      <c r="E33" s="124"/>
    </row>
    <row r="34" spans="1:10" x14ac:dyDescent="0.2">
      <c r="A34" s="11"/>
      <c r="B34" s="11"/>
      <c r="C34" s="11"/>
      <c r="D34" s="11"/>
      <c r="E34" s="121"/>
      <c r="F34" s="11"/>
    </row>
    <row r="35" spans="1:10" ht="21.95" customHeight="1" x14ac:dyDescent="0.2">
      <c r="A35" s="53">
        <v>4</v>
      </c>
      <c r="B35" s="57" t="s">
        <v>16</v>
      </c>
      <c r="C35" s="66"/>
      <c r="D35" s="66"/>
      <c r="E35" s="122"/>
      <c r="F35" s="79">
        <f>SUM(F36:F58)</f>
        <v>0</v>
      </c>
      <c r="G35" s="15"/>
    </row>
    <row r="36" spans="1:10" ht="11.25" x14ac:dyDescent="0.2">
      <c r="A36" s="50"/>
      <c r="B36" s="59"/>
      <c r="C36" s="50"/>
      <c r="D36" s="50"/>
      <c r="E36" s="123"/>
      <c r="F36" s="70"/>
      <c r="G36" s="15"/>
      <c r="H36" s="15"/>
      <c r="I36" s="15"/>
    </row>
    <row r="37" spans="1:10" ht="15.2" customHeight="1" x14ac:dyDescent="0.2">
      <c r="A37" s="51" t="s">
        <v>48</v>
      </c>
      <c r="B37" s="60" t="s">
        <v>120</v>
      </c>
      <c r="C37" s="51" t="s">
        <v>104</v>
      </c>
      <c r="D37" s="68">
        <v>118.8</v>
      </c>
      <c r="E37" s="118"/>
      <c r="F37" s="71">
        <f>D37*E37</f>
        <v>0</v>
      </c>
      <c r="G37" s="15"/>
      <c r="H37" s="47" t="str">
        <f>IF(E37="","Vnesi ceno!","")</f>
        <v>Vnesi ceno!</v>
      </c>
      <c r="I37" s="86">
        <f>IF(E37="",1,"")</f>
        <v>1</v>
      </c>
      <c r="J37" s="15"/>
    </row>
    <row r="38" spans="1:10" ht="11.25" x14ac:dyDescent="0.2">
      <c r="A38" s="52"/>
      <c r="B38" s="61"/>
      <c r="C38" s="52"/>
      <c r="D38" s="52"/>
      <c r="E38" s="119"/>
      <c r="F38" s="72"/>
      <c r="G38" s="15"/>
      <c r="H38" s="15"/>
      <c r="I38" s="15"/>
    </row>
    <row r="39" spans="1:10" ht="15.2" customHeight="1" x14ac:dyDescent="0.2">
      <c r="A39" s="51" t="s">
        <v>49</v>
      </c>
      <c r="B39" s="60" t="s">
        <v>72</v>
      </c>
      <c r="C39" s="51" t="s">
        <v>104</v>
      </c>
      <c r="D39" s="68">
        <v>27</v>
      </c>
      <c r="E39" s="118"/>
      <c r="F39" s="71">
        <f>D39*E39</f>
        <v>0</v>
      </c>
      <c r="G39" s="15"/>
      <c r="H39" s="47" t="str">
        <f>IF(E39="","Vnesi ceno!","")</f>
        <v>Vnesi ceno!</v>
      </c>
      <c r="I39" s="86">
        <f>IF(E39="",1,"")</f>
        <v>1</v>
      </c>
      <c r="J39" s="15"/>
    </row>
    <row r="40" spans="1:10" ht="11.25" x14ac:dyDescent="0.2">
      <c r="A40" s="52"/>
      <c r="B40" s="61"/>
      <c r="C40" s="52"/>
      <c r="D40" s="52"/>
      <c r="E40" s="119"/>
      <c r="F40" s="72"/>
      <c r="G40" s="15"/>
      <c r="H40" s="15"/>
      <c r="I40" s="15"/>
    </row>
    <row r="41" spans="1:10" ht="15.2" customHeight="1" x14ac:dyDescent="0.2">
      <c r="A41" s="51" t="s">
        <v>50</v>
      </c>
      <c r="B41" s="60" t="s">
        <v>73</v>
      </c>
      <c r="C41" s="51" t="s">
        <v>105</v>
      </c>
      <c r="D41" s="51">
        <v>24</v>
      </c>
      <c r="E41" s="118"/>
      <c r="F41" s="71">
        <f>D41*E41</f>
        <v>0</v>
      </c>
      <c r="G41" s="15"/>
      <c r="H41" s="47" t="str">
        <f>IF(E41="","Vnesi ceno!","")</f>
        <v>Vnesi ceno!</v>
      </c>
      <c r="I41" s="86">
        <f>IF(E41="",1,"")</f>
        <v>1</v>
      </c>
      <c r="J41" s="15"/>
    </row>
    <row r="42" spans="1:10" ht="11.25" x14ac:dyDescent="0.2">
      <c r="A42" s="52"/>
      <c r="B42" s="61"/>
      <c r="C42" s="52"/>
      <c r="D42" s="52"/>
      <c r="E42" s="119"/>
      <c r="F42" s="72"/>
      <c r="G42" s="15"/>
      <c r="H42" s="15"/>
      <c r="I42" s="15"/>
    </row>
    <row r="43" spans="1:10" ht="15.2" customHeight="1" x14ac:dyDescent="0.2">
      <c r="A43" s="51" t="s">
        <v>51</v>
      </c>
      <c r="B43" s="60" t="s">
        <v>122</v>
      </c>
      <c r="C43" s="51" t="s">
        <v>104</v>
      </c>
      <c r="D43" s="68">
        <v>27</v>
      </c>
      <c r="E43" s="118"/>
      <c r="F43" s="71">
        <f>D43*E43</f>
        <v>0</v>
      </c>
      <c r="G43" s="15"/>
      <c r="H43" s="47" t="str">
        <f>IF(E43="","Vnesi ceno!","")</f>
        <v>Vnesi ceno!</v>
      </c>
      <c r="I43" s="86">
        <f>IF(E43="",1,"")</f>
        <v>1</v>
      </c>
      <c r="J43" s="15"/>
    </row>
    <row r="44" spans="1:10" ht="11.25" x14ac:dyDescent="0.2">
      <c r="A44" s="52"/>
      <c r="B44" s="61"/>
      <c r="C44" s="52"/>
      <c r="D44" s="52"/>
      <c r="E44" s="119"/>
      <c r="F44" s="72"/>
      <c r="G44" s="15"/>
      <c r="H44" s="15"/>
      <c r="I44" s="15"/>
    </row>
    <row r="45" spans="1:10" ht="15.2" customHeight="1" x14ac:dyDescent="0.2">
      <c r="A45" s="51" t="s">
        <v>52</v>
      </c>
      <c r="B45" s="60" t="s">
        <v>75</v>
      </c>
      <c r="C45" s="51" t="s">
        <v>105</v>
      </c>
      <c r="D45" s="51">
        <v>24</v>
      </c>
      <c r="E45" s="118"/>
      <c r="F45" s="71">
        <f>D45*E45</f>
        <v>0</v>
      </c>
      <c r="G45" s="15"/>
      <c r="H45" s="47" t="str">
        <f>IF(E45="","Vnesi ceno!","")</f>
        <v>Vnesi ceno!</v>
      </c>
      <c r="I45" s="86">
        <f>IF(E45="",1,"")</f>
        <v>1</v>
      </c>
      <c r="J45" s="15"/>
    </row>
    <row r="46" spans="1:10" ht="11.25" x14ac:dyDescent="0.2">
      <c r="A46" s="52"/>
      <c r="B46" s="61"/>
      <c r="C46" s="52"/>
      <c r="D46" s="52"/>
      <c r="E46" s="119"/>
      <c r="F46" s="72"/>
      <c r="G46" s="15"/>
      <c r="H46" s="15"/>
      <c r="I46" s="15"/>
    </row>
    <row r="47" spans="1:10" ht="15.2" customHeight="1" x14ac:dyDescent="0.2">
      <c r="A47" s="51" t="s">
        <v>53</v>
      </c>
      <c r="B47" s="60" t="s">
        <v>76</v>
      </c>
      <c r="C47" s="51" t="s">
        <v>106</v>
      </c>
      <c r="D47" s="68">
        <v>19.440000000000001</v>
      </c>
      <c r="E47" s="118"/>
      <c r="F47" s="71">
        <f>D47*E47</f>
        <v>0</v>
      </c>
      <c r="G47" s="15"/>
      <c r="H47" s="47" t="str">
        <f>IF(E47="","Vnesi ceno!","")</f>
        <v>Vnesi ceno!</v>
      </c>
      <c r="I47" s="86">
        <f>IF(E47="",1,"")</f>
        <v>1</v>
      </c>
      <c r="J47" s="15"/>
    </row>
    <row r="48" spans="1:10" ht="11.25" x14ac:dyDescent="0.2">
      <c r="A48" s="52"/>
      <c r="B48" s="61"/>
      <c r="C48" s="52"/>
      <c r="D48" s="52"/>
      <c r="E48" s="119"/>
      <c r="F48" s="72"/>
      <c r="G48" s="15"/>
      <c r="H48" s="15"/>
      <c r="I48" s="15"/>
    </row>
    <row r="49" spans="1:10" ht="15.2" customHeight="1" x14ac:dyDescent="0.2">
      <c r="A49" s="51" t="s">
        <v>54</v>
      </c>
      <c r="B49" s="60" t="s">
        <v>77</v>
      </c>
      <c r="C49" s="51" t="s">
        <v>106</v>
      </c>
      <c r="D49" s="68">
        <v>8.5050000000000008</v>
      </c>
      <c r="E49" s="118"/>
      <c r="F49" s="71">
        <f>D49*E49</f>
        <v>0</v>
      </c>
      <c r="G49" s="15"/>
      <c r="H49" s="47" t="str">
        <f>IF(E49="","Vnesi ceno!","")</f>
        <v>Vnesi ceno!</v>
      </c>
      <c r="I49" s="86">
        <f>IF(E49="",1,"")</f>
        <v>1</v>
      </c>
      <c r="J49" s="15"/>
    </row>
    <row r="50" spans="1:10" ht="11.25" x14ac:dyDescent="0.2">
      <c r="A50" s="52"/>
      <c r="B50" s="61"/>
      <c r="C50" s="52"/>
      <c r="D50" s="52"/>
      <c r="E50" s="119"/>
      <c r="F50" s="72"/>
      <c r="G50" s="15"/>
      <c r="H50" s="15"/>
      <c r="I50" s="15"/>
    </row>
    <row r="51" spans="1:10" ht="15.2" customHeight="1" x14ac:dyDescent="0.2">
      <c r="A51" s="51" t="s">
        <v>55</v>
      </c>
      <c r="B51" s="60" t="s">
        <v>82</v>
      </c>
      <c r="C51" s="51" t="s">
        <v>106</v>
      </c>
      <c r="D51" s="68">
        <v>3.645</v>
      </c>
      <c r="E51" s="118"/>
      <c r="F51" s="71">
        <f>D51*E51</f>
        <v>0</v>
      </c>
      <c r="G51" s="15"/>
      <c r="H51" s="47" t="str">
        <f>IF(E51="","Vnesi ceno!","")</f>
        <v>Vnesi ceno!</v>
      </c>
      <c r="I51" s="86">
        <f>IF(E51="",1,"")</f>
        <v>1</v>
      </c>
      <c r="J51" s="15"/>
    </row>
    <row r="52" spans="1:10" ht="11.25" x14ac:dyDescent="0.2">
      <c r="A52" s="52"/>
      <c r="B52" s="61"/>
      <c r="C52" s="52"/>
      <c r="D52" s="52"/>
      <c r="E52" s="119"/>
      <c r="F52" s="72"/>
      <c r="G52" s="15"/>
      <c r="H52" s="15"/>
      <c r="I52" s="15"/>
    </row>
    <row r="53" spans="1:10" ht="15.2" customHeight="1" x14ac:dyDescent="0.2">
      <c r="A53" s="51" t="s">
        <v>56</v>
      </c>
      <c r="B53" s="60" t="s">
        <v>78</v>
      </c>
      <c r="C53" s="51" t="s">
        <v>106</v>
      </c>
      <c r="D53" s="68">
        <v>12.15</v>
      </c>
      <c r="E53" s="118"/>
      <c r="F53" s="71">
        <f>D53*E53</f>
        <v>0</v>
      </c>
      <c r="G53" s="15"/>
      <c r="H53" s="47" t="str">
        <f>IF(E53="","Vnesi ceno!","")</f>
        <v>Vnesi ceno!</v>
      </c>
      <c r="I53" s="86">
        <f>IF(E53="",1,"")</f>
        <v>1</v>
      </c>
      <c r="J53" s="15"/>
    </row>
    <row r="54" spans="1:10" ht="11.25" x14ac:dyDescent="0.2">
      <c r="A54" s="52"/>
      <c r="B54" s="61"/>
      <c r="C54" s="52"/>
      <c r="D54" s="52"/>
      <c r="E54" s="119"/>
      <c r="F54" s="72"/>
      <c r="G54" s="15"/>
      <c r="H54" s="15"/>
      <c r="I54" s="15"/>
    </row>
    <row r="55" spans="1:10" ht="15.2" customHeight="1" x14ac:dyDescent="0.2">
      <c r="A55" s="51" t="s">
        <v>57</v>
      </c>
      <c r="B55" s="60" t="s">
        <v>79</v>
      </c>
      <c r="C55" s="51" t="s">
        <v>105</v>
      </c>
      <c r="D55" s="51">
        <v>17</v>
      </c>
      <c r="E55" s="118"/>
      <c r="F55" s="71">
        <f>D55*E55</f>
        <v>0</v>
      </c>
      <c r="G55" s="15"/>
      <c r="H55" s="47" t="str">
        <f>IF(E55="","Vnesi ceno!","")</f>
        <v>Vnesi ceno!</v>
      </c>
      <c r="I55" s="86">
        <f>IF(E55="",1,"")</f>
        <v>1</v>
      </c>
      <c r="J55" s="15"/>
    </row>
    <row r="56" spans="1:10" ht="11.25" x14ac:dyDescent="0.2">
      <c r="A56" s="52"/>
      <c r="B56" s="61"/>
      <c r="C56" s="52"/>
      <c r="D56" s="52"/>
      <c r="E56" s="119"/>
      <c r="F56" s="72"/>
      <c r="G56" s="15"/>
      <c r="H56" s="15"/>
      <c r="I56" s="15"/>
    </row>
    <row r="57" spans="1:10" ht="15.2" customHeight="1" x14ac:dyDescent="0.2">
      <c r="A57" s="51" t="s">
        <v>60</v>
      </c>
      <c r="B57" s="60" t="s">
        <v>80</v>
      </c>
      <c r="C57" s="51" t="s">
        <v>106</v>
      </c>
      <c r="D57" s="68">
        <v>4.8600000000000003</v>
      </c>
      <c r="E57" s="118"/>
      <c r="F57" s="71">
        <f>D57*E57</f>
        <v>0</v>
      </c>
      <c r="G57" s="15"/>
      <c r="H57" s="47" t="str">
        <f>IF(E57="","Vnesi ceno!","")</f>
        <v>Vnesi ceno!</v>
      </c>
      <c r="I57" s="86">
        <f>IF(E57="",1,"")</f>
        <v>1</v>
      </c>
      <c r="J57" s="15"/>
    </row>
    <row r="58" spans="1:10" ht="11.25" x14ac:dyDescent="0.2">
      <c r="A58" s="54"/>
      <c r="B58" s="63"/>
      <c r="C58" s="54"/>
      <c r="D58" s="54"/>
      <c r="E58" s="73"/>
      <c r="F58" s="73"/>
      <c r="G58" s="15"/>
      <c r="H58" s="15"/>
      <c r="I58" s="15"/>
    </row>
    <row r="59" spans="1:10" ht="21.95" customHeight="1" x14ac:dyDescent="0.2">
      <c r="A59" s="56"/>
      <c r="B59" s="64" t="s">
        <v>83</v>
      </c>
      <c r="C59" s="67"/>
      <c r="D59" s="67"/>
      <c r="E59" s="74"/>
      <c r="F59" s="80">
        <f>F3+F7+F27+F35</f>
        <v>0</v>
      </c>
      <c r="G59" s="15"/>
      <c r="I59" s="15"/>
    </row>
    <row r="60" spans="1:10" ht="15.95" customHeight="1" x14ac:dyDescent="0.2">
      <c r="A60" s="10"/>
      <c r="B60" s="10"/>
      <c r="C60" s="10"/>
      <c r="D60" s="10"/>
      <c r="E60" s="85"/>
      <c r="F60" s="85">
        <f>IF(I60&gt;0,I60,"")</f>
        <v>21</v>
      </c>
      <c r="G60" s="15"/>
      <c r="H60" s="15"/>
      <c r="I60" s="87">
        <f>SUM(I4:I59)</f>
        <v>21</v>
      </c>
      <c r="J60" s="15"/>
    </row>
    <row r="61" spans="1:10" ht="12" x14ac:dyDescent="0.2">
      <c r="B61" s="95" t="s">
        <v>133</v>
      </c>
      <c r="E61" s="15"/>
      <c r="F61" s="15"/>
      <c r="I61" s="15"/>
    </row>
    <row r="62" spans="1:10" ht="12" x14ac:dyDescent="0.2">
      <c r="B62" s="117" t="s">
        <v>123</v>
      </c>
      <c r="C62" s="117"/>
      <c r="D62" s="117"/>
      <c r="E62" s="117"/>
      <c r="F62" s="117"/>
    </row>
    <row r="64" spans="1:10" ht="12.75" x14ac:dyDescent="0.2">
      <c r="B64" s="115" t="s">
        <v>132</v>
      </c>
    </row>
  </sheetData>
  <sheetProtection algorithmName="SHA-512" hashValue="fScOzq3x2ffLzJ/rrulM4o9AJDx4ga7Ew2NMmPruLtvsW+dflWRFzz8qBfXMsdbkm0qbrxT+41btblBwUgGMgQ==" saltValue="ncNg3agqQ8lA2Vk0oEjYSQ==" spinCount="100000" sheet="1" objects="1" scenarios="1"/>
  <mergeCells count="1">
    <mergeCell ref="B62:F6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37" workbookViewId="0">
      <selection activeCell="F63" sqref="F63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5" width="7.140625" customWidth="1"/>
    <col min="8" max="8" width="18.85546875" customWidth="1"/>
  </cols>
  <sheetData>
    <row r="1" spans="1:10" ht="34.700000000000003" customHeight="1" x14ac:dyDescent="0.2">
      <c r="A1" s="89" t="s">
        <v>113</v>
      </c>
      <c r="B1" s="57"/>
      <c r="C1" s="57"/>
      <c r="D1" s="57"/>
      <c r="E1" s="21"/>
      <c r="F1" s="21"/>
      <c r="G1" s="15"/>
    </row>
    <row r="2" spans="1:10" ht="15.2" customHeight="1" x14ac:dyDescent="0.2">
      <c r="A2" s="48" t="s">
        <v>39</v>
      </c>
      <c r="B2" s="48" t="s">
        <v>63</v>
      </c>
      <c r="C2" s="48" t="s">
        <v>103</v>
      </c>
      <c r="D2" s="48" t="s">
        <v>107</v>
      </c>
      <c r="E2" s="69" t="s">
        <v>108</v>
      </c>
      <c r="F2" s="69" t="s">
        <v>109</v>
      </c>
      <c r="G2" s="15"/>
    </row>
    <row r="3" spans="1:10" ht="21.95" customHeight="1" x14ac:dyDescent="0.2">
      <c r="A3" s="49">
        <v>1</v>
      </c>
      <c r="B3" s="58" t="s">
        <v>13</v>
      </c>
      <c r="C3" s="65"/>
      <c r="D3" s="65"/>
      <c r="E3" s="74" t="str">
        <f>IF(F3=0,"/","")</f>
        <v>/</v>
      </c>
      <c r="F3" s="78">
        <f>SUM(F4:F6)</f>
        <v>0</v>
      </c>
      <c r="G3" s="15"/>
    </row>
    <row r="4" spans="1:10" ht="11.25" x14ac:dyDescent="0.2">
      <c r="A4" s="50"/>
      <c r="B4" s="59"/>
      <c r="C4" s="50"/>
      <c r="D4" s="50"/>
      <c r="E4" s="76"/>
      <c r="F4" s="70"/>
      <c r="G4" s="15"/>
      <c r="H4" s="15"/>
      <c r="I4" s="15"/>
    </row>
    <row r="5" spans="1:10" ht="15.2" customHeight="1" x14ac:dyDescent="0.2">
      <c r="A5" s="51" t="s">
        <v>40</v>
      </c>
      <c r="B5" s="60" t="s">
        <v>64</v>
      </c>
      <c r="C5" s="51" t="s">
        <v>104</v>
      </c>
      <c r="D5" s="68">
        <v>110.2</v>
      </c>
      <c r="E5" s="118"/>
      <c r="F5" s="71">
        <f>D5*E5</f>
        <v>0</v>
      </c>
      <c r="G5" s="15"/>
      <c r="H5" s="47" t="str">
        <f>IF(E5="","Vnesi ceno!","")</f>
        <v>Vnesi ceno!</v>
      </c>
      <c r="I5" s="86">
        <f>IF(E5="",1,"")</f>
        <v>1</v>
      </c>
      <c r="J5" s="15"/>
    </row>
    <row r="6" spans="1:10" ht="11.25" x14ac:dyDescent="0.2">
      <c r="A6" s="54"/>
      <c r="B6" s="63"/>
      <c r="C6" s="54"/>
      <c r="D6" s="54"/>
      <c r="E6" s="125"/>
      <c r="F6" s="73"/>
      <c r="G6" s="15"/>
      <c r="H6" s="15"/>
      <c r="I6" s="15"/>
    </row>
    <row r="7" spans="1:10" ht="21.95" customHeight="1" x14ac:dyDescent="0.2">
      <c r="A7" s="49">
        <v>2</v>
      </c>
      <c r="B7" s="58" t="s">
        <v>14</v>
      </c>
      <c r="C7" s="65"/>
      <c r="D7" s="65"/>
      <c r="E7" s="126"/>
      <c r="F7" s="78">
        <f>SUM(F8:F30)</f>
        <v>0</v>
      </c>
      <c r="G7" s="15"/>
    </row>
    <row r="8" spans="1:10" ht="11.25" x14ac:dyDescent="0.2">
      <c r="A8" s="50"/>
      <c r="B8" s="59"/>
      <c r="C8" s="50"/>
      <c r="D8" s="50"/>
      <c r="E8" s="123"/>
      <c r="F8" s="70"/>
      <c r="G8" s="15"/>
      <c r="H8" s="15"/>
      <c r="I8" s="15"/>
    </row>
    <row r="9" spans="1:10" ht="51.4" customHeight="1" x14ac:dyDescent="0.2">
      <c r="A9" s="51" t="s">
        <v>41</v>
      </c>
      <c r="B9" s="60" t="s">
        <v>65</v>
      </c>
      <c r="C9" s="51" t="s">
        <v>105</v>
      </c>
      <c r="D9" s="51">
        <v>1</v>
      </c>
      <c r="E9" s="118"/>
      <c r="F9" s="71">
        <f>D9*E9</f>
        <v>0</v>
      </c>
      <c r="G9" s="15"/>
      <c r="H9" s="47" t="str">
        <f>IF(E9="","Vnesi ceno brez senčil!","")</f>
        <v>Vnesi ceno brez senčil!</v>
      </c>
      <c r="I9" s="86">
        <f>IF(E9="",1,"")</f>
        <v>1</v>
      </c>
      <c r="J9" s="15"/>
    </row>
    <row r="10" spans="1:10" ht="11.25" x14ac:dyDescent="0.2">
      <c r="A10" s="52"/>
      <c r="B10" s="61"/>
      <c r="C10" s="52"/>
      <c r="D10" s="52"/>
      <c r="E10" s="119"/>
      <c r="F10" s="72"/>
      <c r="G10" s="15"/>
      <c r="H10" s="15"/>
      <c r="I10" s="15"/>
    </row>
    <row r="11" spans="1:10" ht="51.4" customHeight="1" x14ac:dyDescent="0.2">
      <c r="A11" s="51" t="s">
        <v>42</v>
      </c>
      <c r="B11" s="60" t="s">
        <v>66</v>
      </c>
      <c r="C11" s="51" t="s">
        <v>105</v>
      </c>
      <c r="D11" s="51">
        <v>4</v>
      </c>
      <c r="E11" s="118"/>
      <c r="F11" s="71">
        <f>D11*E11</f>
        <v>0</v>
      </c>
      <c r="G11" s="15"/>
      <c r="H11" s="47" t="str">
        <f>IF(E11="","Vnesi ceno brez senčil!","")</f>
        <v>Vnesi ceno brez senčil!</v>
      </c>
      <c r="I11" s="86">
        <f>IF(E11="",1,"")</f>
        <v>1</v>
      </c>
      <c r="J11" s="15"/>
    </row>
    <row r="12" spans="1:10" ht="11.25" x14ac:dyDescent="0.2">
      <c r="A12" s="52"/>
      <c r="B12" s="61"/>
      <c r="C12" s="52"/>
      <c r="D12" s="52"/>
      <c r="E12" s="119"/>
      <c r="F12" s="72"/>
      <c r="G12" s="15"/>
      <c r="H12" s="15"/>
      <c r="I12" s="15"/>
    </row>
    <row r="13" spans="1:10" ht="51.4" customHeight="1" x14ac:dyDescent="0.2">
      <c r="A13" s="51" t="s">
        <v>43</v>
      </c>
      <c r="B13" s="60" t="s">
        <v>67</v>
      </c>
      <c r="C13" s="51" t="s">
        <v>105</v>
      </c>
      <c r="D13" s="51">
        <v>3</v>
      </c>
      <c r="E13" s="118"/>
      <c r="F13" s="71">
        <f>D13*E13</f>
        <v>0</v>
      </c>
      <c r="G13" s="15"/>
      <c r="H13" s="47" t="str">
        <f>IF(E13="","Vnesi ceno brez senčil!","")</f>
        <v>Vnesi ceno brez senčil!</v>
      </c>
      <c r="I13" s="86">
        <f>IF(E13="",1,"")</f>
        <v>1</v>
      </c>
      <c r="J13" s="15"/>
    </row>
    <row r="14" spans="1:10" ht="11.25" x14ac:dyDescent="0.2">
      <c r="A14" s="52"/>
      <c r="B14" s="61"/>
      <c r="C14" s="52"/>
      <c r="D14" s="52"/>
      <c r="E14" s="119"/>
      <c r="F14" s="72"/>
      <c r="G14" s="15"/>
      <c r="H14" s="15"/>
      <c r="I14" s="15"/>
    </row>
    <row r="15" spans="1:10" ht="64.150000000000006" customHeight="1" x14ac:dyDescent="0.2">
      <c r="A15" s="51" t="s">
        <v>44</v>
      </c>
      <c r="B15" s="60" t="s">
        <v>0</v>
      </c>
      <c r="C15" s="51" t="s">
        <v>105</v>
      </c>
      <c r="D15" s="51">
        <v>1</v>
      </c>
      <c r="E15" s="118"/>
      <c r="F15" s="71">
        <f>D15*E15</f>
        <v>0</v>
      </c>
      <c r="G15" s="15"/>
      <c r="H15" s="47" t="str">
        <f>IF(E15="","Vnesi ceno brez senčil!","")</f>
        <v>Vnesi ceno brez senčil!</v>
      </c>
      <c r="I15" s="86">
        <f>IF(E15="",1,"")</f>
        <v>1</v>
      </c>
      <c r="J15" s="15"/>
    </row>
    <row r="16" spans="1:10" ht="11.25" x14ac:dyDescent="0.2">
      <c r="A16" s="52"/>
      <c r="B16" s="61"/>
      <c r="C16" s="52"/>
      <c r="D16" s="52"/>
      <c r="E16" s="119"/>
      <c r="F16" s="72"/>
      <c r="G16" s="15"/>
      <c r="H16" s="15"/>
      <c r="I16" s="15"/>
    </row>
    <row r="17" spans="1:10" ht="51.4" customHeight="1" x14ac:dyDescent="0.2">
      <c r="A17" s="51" t="s">
        <v>45</v>
      </c>
      <c r="B17" s="60" t="s">
        <v>68</v>
      </c>
      <c r="C17" s="51" t="s">
        <v>105</v>
      </c>
      <c r="D17" s="51">
        <v>7</v>
      </c>
      <c r="E17" s="118"/>
      <c r="F17" s="71">
        <f>D17*E17</f>
        <v>0</v>
      </c>
      <c r="G17" s="15"/>
      <c r="H17" s="47" t="str">
        <f>IF(E17="","Vnesi ceno brez senčil!","")</f>
        <v>Vnesi ceno brez senčil!</v>
      </c>
      <c r="I17" s="86">
        <f>IF(E17="",1,"")</f>
        <v>1</v>
      </c>
      <c r="J17" s="15"/>
    </row>
    <row r="18" spans="1:10" ht="11.25" x14ac:dyDescent="0.2">
      <c r="A18" s="52"/>
      <c r="B18" s="61"/>
      <c r="C18" s="52"/>
      <c r="D18" s="52"/>
      <c r="E18" s="119"/>
      <c r="F18" s="72"/>
      <c r="G18" s="15"/>
      <c r="H18" s="15"/>
      <c r="I18" s="15"/>
    </row>
    <row r="19" spans="1:10" ht="64.150000000000006" customHeight="1" x14ac:dyDescent="0.2">
      <c r="A19" s="51" t="s">
        <v>46</v>
      </c>
      <c r="B19" s="60" t="s">
        <v>1</v>
      </c>
      <c r="C19" s="51" t="s">
        <v>105</v>
      </c>
      <c r="D19" s="51">
        <v>5</v>
      </c>
      <c r="E19" s="118"/>
      <c r="F19" s="71">
        <f>D19*E19</f>
        <v>0</v>
      </c>
      <c r="G19" s="15"/>
      <c r="H19" s="47" t="str">
        <f>IF(E19="","Vnesi ceno brez senčil!","")</f>
        <v>Vnesi ceno brez senčil!</v>
      </c>
      <c r="I19" s="86">
        <f>IF(E19="",1,"")</f>
        <v>1</v>
      </c>
      <c r="J19" s="15"/>
    </row>
    <row r="20" spans="1:10" ht="11.25" x14ac:dyDescent="0.2">
      <c r="A20" s="52"/>
      <c r="B20" s="61"/>
      <c r="C20" s="52"/>
      <c r="D20" s="52"/>
      <c r="E20" s="119"/>
      <c r="F20" s="72"/>
      <c r="G20" s="15"/>
      <c r="H20" s="15"/>
      <c r="I20" s="15"/>
    </row>
    <row r="21" spans="1:10" ht="51.4" customHeight="1" x14ac:dyDescent="0.2">
      <c r="A21" s="51" t="s">
        <v>58</v>
      </c>
      <c r="B21" s="60" t="s">
        <v>84</v>
      </c>
      <c r="C21" s="51" t="s">
        <v>105</v>
      </c>
      <c r="D21" s="51">
        <v>1</v>
      </c>
      <c r="E21" s="118"/>
      <c r="F21" s="71">
        <f>D21*E21</f>
        <v>0</v>
      </c>
      <c r="G21" s="15"/>
      <c r="H21" s="47" t="str">
        <f>IF(E21="","Vnesi ceno brez senčil!","")</f>
        <v>Vnesi ceno brez senčil!</v>
      </c>
      <c r="I21" s="86">
        <f>IF(E21="",1,"")</f>
        <v>1</v>
      </c>
      <c r="J21" s="15"/>
    </row>
    <row r="22" spans="1:10" ht="11.25" x14ac:dyDescent="0.2">
      <c r="A22" s="52"/>
      <c r="B22" s="61"/>
      <c r="C22" s="52"/>
      <c r="D22" s="52"/>
      <c r="E22" s="119"/>
      <c r="F22" s="72"/>
      <c r="G22" s="15"/>
      <c r="H22" s="15"/>
      <c r="I22" s="15"/>
    </row>
    <row r="23" spans="1:10" ht="51.4" customHeight="1" x14ac:dyDescent="0.2">
      <c r="A23" s="51" t="s">
        <v>59</v>
      </c>
      <c r="B23" s="60" t="s">
        <v>85</v>
      </c>
      <c r="C23" s="51" t="s">
        <v>105</v>
      </c>
      <c r="D23" s="51">
        <v>1</v>
      </c>
      <c r="E23" s="118"/>
      <c r="F23" s="71">
        <f>D23*E23</f>
        <v>0</v>
      </c>
      <c r="G23" s="15"/>
      <c r="H23" s="47" t="str">
        <f>IF(E23="","Vnesi ceno brez senčil!","")</f>
        <v>Vnesi ceno brez senčil!</v>
      </c>
      <c r="I23" s="86">
        <f>IF(E23="",1,"")</f>
        <v>1</v>
      </c>
      <c r="J23" s="15"/>
    </row>
    <row r="24" spans="1:10" ht="11.25" x14ac:dyDescent="0.2">
      <c r="A24" s="52"/>
      <c r="B24" s="61"/>
      <c r="C24" s="52"/>
      <c r="D24" s="52"/>
      <c r="E24" s="119"/>
      <c r="F24" s="72"/>
      <c r="G24" s="15"/>
      <c r="H24" s="15"/>
      <c r="I24" s="15"/>
    </row>
    <row r="25" spans="1:10" ht="64.150000000000006" customHeight="1" x14ac:dyDescent="0.2">
      <c r="A25" s="51" t="s">
        <v>61</v>
      </c>
      <c r="B25" s="60" t="s">
        <v>4</v>
      </c>
      <c r="C25" s="51" t="s">
        <v>105</v>
      </c>
      <c r="D25" s="51">
        <v>1</v>
      </c>
      <c r="E25" s="118"/>
      <c r="F25" s="71">
        <f>D25*E25</f>
        <v>0</v>
      </c>
      <c r="G25" s="15"/>
      <c r="H25" s="47" t="str">
        <f>IF(E25="","Vnesi ceno brez senčil!","")</f>
        <v>Vnesi ceno brez senčil!</v>
      </c>
      <c r="I25" s="86">
        <f>IF(E25="",1,"")</f>
        <v>1</v>
      </c>
      <c r="J25" s="15"/>
    </row>
    <row r="26" spans="1:10" ht="11.25" x14ac:dyDescent="0.2">
      <c r="A26" s="52"/>
      <c r="B26" s="61"/>
      <c r="C26" s="52"/>
      <c r="D26" s="52"/>
      <c r="E26" s="119"/>
      <c r="F26" s="72"/>
      <c r="G26" s="15"/>
      <c r="H26" s="15"/>
      <c r="I26" s="15"/>
    </row>
    <row r="27" spans="1:10" ht="51.4" customHeight="1" x14ac:dyDescent="0.2">
      <c r="A27" s="51" t="s">
        <v>62</v>
      </c>
      <c r="B27" s="60" t="s">
        <v>86</v>
      </c>
      <c r="C27" s="51" t="s">
        <v>105</v>
      </c>
      <c r="D27" s="51">
        <v>1</v>
      </c>
      <c r="E27" s="118"/>
      <c r="F27" s="71">
        <f>D27*E27</f>
        <v>0</v>
      </c>
      <c r="G27" s="15"/>
      <c r="H27" s="47" t="str">
        <f>IF(E27="","Vnesi ceno brez senčil!","")</f>
        <v>Vnesi ceno brez senčil!</v>
      </c>
      <c r="I27" s="86">
        <f>IF(E27="",1,"")</f>
        <v>1</v>
      </c>
      <c r="J27" s="15"/>
    </row>
    <row r="28" spans="1:10" ht="11.25" x14ac:dyDescent="0.2">
      <c r="A28" s="52"/>
      <c r="B28" s="61"/>
      <c r="C28" s="52"/>
      <c r="D28" s="52"/>
      <c r="E28" s="119"/>
      <c r="F28" s="72"/>
      <c r="G28" s="15"/>
      <c r="H28" s="15"/>
      <c r="I28" s="15"/>
    </row>
    <row r="29" spans="1:10" ht="15.95" customHeight="1" x14ac:dyDescent="0.2">
      <c r="A29" s="15"/>
      <c r="B29" s="62" t="s">
        <v>69</v>
      </c>
      <c r="C29" s="15"/>
      <c r="D29" s="15"/>
      <c r="E29" s="120"/>
      <c r="F29" s="15"/>
    </row>
    <row r="30" spans="1:10" x14ac:dyDescent="0.2">
      <c r="A30" s="11"/>
      <c r="B30" s="11"/>
      <c r="C30" s="11"/>
      <c r="D30" s="11"/>
      <c r="E30" s="121"/>
      <c r="F30" s="11"/>
    </row>
    <row r="31" spans="1:10" ht="21.95" customHeight="1" x14ac:dyDescent="0.2">
      <c r="A31" s="53">
        <v>3</v>
      </c>
      <c r="B31" s="57" t="s">
        <v>15</v>
      </c>
      <c r="C31" s="66"/>
      <c r="D31" s="66"/>
      <c r="E31" s="122"/>
      <c r="F31" s="79">
        <f>SUM(F32:F38)</f>
        <v>0</v>
      </c>
      <c r="G31" s="15"/>
    </row>
    <row r="32" spans="1:10" ht="11.25" x14ac:dyDescent="0.2">
      <c r="A32" s="50"/>
      <c r="B32" s="59"/>
      <c r="C32" s="50"/>
      <c r="D32" s="50"/>
      <c r="E32" s="123"/>
      <c r="F32" s="70"/>
      <c r="G32" s="15"/>
      <c r="H32" s="15"/>
      <c r="I32" s="15"/>
    </row>
    <row r="33" spans="1:10" ht="25.7" customHeight="1" x14ac:dyDescent="0.2">
      <c r="A33" s="51" t="s">
        <v>47</v>
      </c>
      <c r="B33" s="60" t="s">
        <v>70</v>
      </c>
      <c r="C33" s="51" t="s">
        <v>104</v>
      </c>
      <c r="D33" s="68">
        <v>110.2</v>
      </c>
      <c r="E33" s="118"/>
      <c r="F33" s="71">
        <f>D33*E33</f>
        <v>0</v>
      </c>
      <c r="G33" s="15"/>
      <c r="H33" s="47" t="str">
        <f>IF(E33="","Vnesi ceno!","")</f>
        <v>Vnesi ceno!</v>
      </c>
      <c r="I33" s="86">
        <f>IF(E33="",1,"")</f>
        <v>1</v>
      </c>
      <c r="J33" s="15"/>
    </row>
    <row r="34" spans="1:10" ht="11.25" x14ac:dyDescent="0.2">
      <c r="A34" s="52"/>
      <c r="B34" s="61"/>
      <c r="C34" s="52"/>
      <c r="D34" s="52"/>
      <c r="E34" s="119"/>
      <c r="F34" s="72"/>
      <c r="G34" s="15"/>
      <c r="H34" s="15"/>
      <c r="I34" s="15"/>
    </row>
    <row r="35" spans="1:10" ht="15.95" customHeight="1" x14ac:dyDescent="0.2">
      <c r="A35" s="15"/>
      <c r="B35" s="62" t="s">
        <v>71</v>
      </c>
      <c r="C35" s="15"/>
      <c r="D35" s="15"/>
      <c r="E35" s="120"/>
      <c r="F35" s="15"/>
    </row>
    <row r="36" spans="1:10" x14ac:dyDescent="0.2">
      <c r="B36" s="15"/>
      <c r="E36" s="124"/>
    </row>
    <row r="37" spans="1:10" ht="15.95" customHeight="1" x14ac:dyDescent="0.2">
      <c r="A37" s="15"/>
      <c r="B37" s="62" t="s">
        <v>121</v>
      </c>
      <c r="C37" s="15"/>
      <c r="E37" s="124"/>
    </row>
    <row r="38" spans="1:10" x14ac:dyDescent="0.2">
      <c r="A38" s="11"/>
      <c r="B38" s="11"/>
      <c r="C38" s="11"/>
      <c r="D38" s="11"/>
      <c r="E38" s="121"/>
      <c r="F38" s="11"/>
    </row>
    <row r="39" spans="1:10" ht="21.95" customHeight="1" x14ac:dyDescent="0.2">
      <c r="A39" s="53">
        <v>4</v>
      </c>
      <c r="B39" s="57" t="s">
        <v>16</v>
      </c>
      <c r="C39" s="66"/>
      <c r="D39" s="66"/>
      <c r="E39" s="122"/>
      <c r="F39" s="79">
        <f>SUM(F40:F62)</f>
        <v>0</v>
      </c>
      <c r="G39" s="15"/>
    </row>
    <row r="40" spans="1:10" ht="11.25" x14ac:dyDescent="0.2">
      <c r="A40" s="50"/>
      <c r="B40" s="59"/>
      <c r="C40" s="50"/>
      <c r="D40" s="50"/>
      <c r="E40" s="123"/>
      <c r="F40" s="70"/>
      <c r="G40" s="15"/>
      <c r="H40" s="15"/>
      <c r="I40" s="15"/>
    </row>
    <row r="41" spans="1:10" ht="15.2" customHeight="1" x14ac:dyDescent="0.2">
      <c r="A41" s="51" t="s">
        <v>48</v>
      </c>
      <c r="B41" s="60" t="s">
        <v>120</v>
      </c>
      <c r="C41" s="51" t="s">
        <v>104</v>
      </c>
      <c r="D41" s="68">
        <v>93</v>
      </c>
      <c r="E41" s="118"/>
      <c r="F41" s="71">
        <f>D41*E41</f>
        <v>0</v>
      </c>
      <c r="G41" s="15"/>
      <c r="H41" s="47" t="str">
        <f>IF(E41="","Vnesi ceno!","")</f>
        <v>Vnesi ceno!</v>
      </c>
      <c r="I41" s="86">
        <f>IF(E41="",1,"")</f>
        <v>1</v>
      </c>
      <c r="J41" s="15"/>
    </row>
    <row r="42" spans="1:10" ht="11.25" x14ac:dyDescent="0.2">
      <c r="A42" s="52"/>
      <c r="B42" s="61"/>
      <c r="C42" s="52"/>
      <c r="D42" s="52"/>
      <c r="E42" s="119"/>
      <c r="F42" s="72"/>
      <c r="G42" s="15"/>
      <c r="H42" s="15"/>
      <c r="I42" s="15"/>
    </row>
    <row r="43" spans="1:10" ht="15.2" customHeight="1" x14ac:dyDescent="0.2">
      <c r="A43" s="51" t="s">
        <v>49</v>
      </c>
      <c r="B43" s="60" t="s">
        <v>72</v>
      </c>
      <c r="C43" s="51" t="s">
        <v>104</v>
      </c>
      <c r="D43" s="68">
        <v>25.8</v>
      </c>
      <c r="E43" s="118"/>
      <c r="F43" s="71">
        <f>D43*E43</f>
        <v>0</v>
      </c>
      <c r="G43" s="15"/>
      <c r="H43" s="47" t="str">
        <f>IF(E43="","Vnesi ceno!","")</f>
        <v>Vnesi ceno!</v>
      </c>
      <c r="I43" s="86">
        <f>IF(E43="",1,"")</f>
        <v>1</v>
      </c>
      <c r="J43" s="15"/>
    </row>
    <row r="44" spans="1:10" ht="11.25" x14ac:dyDescent="0.2">
      <c r="A44" s="52"/>
      <c r="B44" s="61"/>
      <c r="C44" s="52"/>
      <c r="D44" s="52"/>
      <c r="E44" s="119"/>
      <c r="F44" s="72"/>
      <c r="G44" s="15"/>
      <c r="H44" s="15"/>
      <c r="I44" s="15"/>
    </row>
    <row r="45" spans="1:10" ht="15.2" customHeight="1" x14ac:dyDescent="0.2">
      <c r="A45" s="51" t="s">
        <v>50</v>
      </c>
      <c r="B45" s="60" t="s">
        <v>73</v>
      </c>
      <c r="C45" s="51" t="s">
        <v>105</v>
      </c>
      <c r="D45" s="51">
        <v>25</v>
      </c>
      <c r="E45" s="118"/>
      <c r="F45" s="71">
        <f>D45*E45</f>
        <v>0</v>
      </c>
      <c r="G45" s="15"/>
      <c r="H45" s="47" t="str">
        <f>IF(E45="","Vnesi ceno!","")</f>
        <v>Vnesi ceno!</v>
      </c>
      <c r="I45" s="86">
        <f>IF(E45="",1,"")</f>
        <v>1</v>
      </c>
      <c r="J45" s="15"/>
    </row>
    <row r="46" spans="1:10" ht="11.25" x14ac:dyDescent="0.2">
      <c r="A46" s="52"/>
      <c r="B46" s="61"/>
      <c r="C46" s="52"/>
      <c r="D46" s="52"/>
      <c r="E46" s="119"/>
      <c r="F46" s="72"/>
      <c r="G46" s="15"/>
      <c r="H46" s="15"/>
      <c r="I46" s="15"/>
    </row>
    <row r="47" spans="1:10" ht="15.2" customHeight="1" x14ac:dyDescent="0.2">
      <c r="A47" s="51" t="s">
        <v>51</v>
      </c>
      <c r="B47" s="60" t="s">
        <v>122</v>
      </c>
      <c r="C47" s="51" t="s">
        <v>104</v>
      </c>
      <c r="D47" s="68">
        <v>25.8</v>
      </c>
      <c r="E47" s="118"/>
      <c r="F47" s="71">
        <f>D47*E47</f>
        <v>0</v>
      </c>
      <c r="G47" s="15"/>
      <c r="H47" s="47" t="str">
        <f>IF(E47="","Vnesi ceno!","")</f>
        <v>Vnesi ceno!</v>
      </c>
      <c r="I47" s="86">
        <f>IF(E47="",1,"")</f>
        <v>1</v>
      </c>
      <c r="J47" s="15"/>
    </row>
    <row r="48" spans="1:10" ht="11.25" x14ac:dyDescent="0.2">
      <c r="A48" s="52"/>
      <c r="B48" s="61"/>
      <c r="C48" s="52"/>
      <c r="D48" s="52"/>
      <c r="E48" s="119"/>
      <c r="F48" s="72"/>
      <c r="G48" s="15"/>
      <c r="H48" s="15"/>
      <c r="I48" s="15"/>
    </row>
    <row r="49" spans="1:10" ht="15.2" customHeight="1" x14ac:dyDescent="0.2">
      <c r="A49" s="51" t="s">
        <v>52</v>
      </c>
      <c r="B49" s="60" t="s">
        <v>75</v>
      </c>
      <c r="C49" s="51" t="s">
        <v>105</v>
      </c>
      <c r="D49" s="51">
        <v>25</v>
      </c>
      <c r="E49" s="118"/>
      <c r="F49" s="71">
        <f>D49*E49</f>
        <v>0</v>
      </c>
      <c r="G49" s="15"/>
      <c r="H49" s="47" t="str">
        <f>IF(E49="","Vnesi ceno!","")</f>
        <v>Vnesi ceno!</v>
      </c>
      <c r="I49" s="86">
        <f>IF(E49="",1,"")</f>
        <v>1</v>
      </c>
      <c r="J49" s="15"/>
    </row>
    <row r="50" spans="1:10" ht="11.25" x14ac:dyDescent="0.2">
      <c r="A50" s="52"/>
      <c r="B50" s="61"/>
      <c r="C50" s="52"/>
      <c r="D50" s="52"/>
      <c r="E50" s="119"/>
      <c r="F50" s="72"/>
      <c r="G50" s="15"/>
      <c r="H50" s="15"/>
      <c r="I50" s="15"/>
    </row>
    <row r="51" spans="1:10" ht="15.2" customHeight="1" x14ac:dyDescent="0.2">
      <c r="A51" s="51" t="s">
        <v>53</v>
      </c>
      <c r="B51" s="60" t="s">
        <v>76</v>
      </c>
      <c r="C51" s="51" t="s">
        <v>106</v>
      </c>
      <c r="D51" s="68">
        <v>20.96</v>
      </c>
      <c r="E51" s="118"/>
      <c r="F51" s="71">
        <f>D51*E51</f>
        <v>0</v>
      </c>
      <c r="G51" s="15"/>
      <c r="H51" s="47" t="str">
        <f>IF(E51="","Vnesi ceno!","")</f>
        <v>Vnesi ceno!</v>
      </c>
      <c r="I51" s="86">
        <f>IF(E51="",1,"")</f>
        <v>1</v>
      </c>
      <c r="J51" s="15"/>
    </row>
    <row r="52" spans="1:10" ht="11.25" x14ac:dyDescent="0.2">
      <c r="A52" s="52"/>
      <c r="B52" s="61"/>
      <c r="C52" s="52"/>
      <c r="D52" s="52"/>
      <c r="E52" s="119"/>
      <c r="F52" s="72"/>
      <c r="G52" s="15"/>
      <c r="H52" s="15"/>
      <c r="I52" s="15"/>
    </row>
    <row r="53" spans="1:10" ht="15.2" customHeight="1" x14ac:dyDescent="0.2">
      <c r="A53" s="51" t="s">
        <v>54</v>
      </c>
      <c r="B53" s="60" t="s">
        <v>77</v>
      </c>
      <c r="C53" s="51" t="s">
        <v>106</v>
      </c>
      <c r="D53" s="68">
        <v>8.5</v>
      </c>
      <c r="E53" s="118"/>
      <c r="F53" s="71">
        <f>D53*E53</f>
        <v>0</v>
      </c>
      <c r="G53" s="15"/>
      <c r="H53" s="47" t="str">
        <f>IF(E53="","Vnesi ceno!","")</f>
        <v>Vnesi ceno!</v>
      </c>
      <c r="I53" s="86">
        <f>IF(E53="",1,"")</f>
        <v>1</v>
      </c>
      <c r="J53" s="15"/>
    </row>
    <row r="54" spans="1:10" ht="11.25" x14ac:dyDescent="0.2">
      <c r="A54" s="52"/>
      <c r="B54" s="61"/>
      <c r="C54" s="52"/>
      <c r="D54" s="52"/>
      <c r="E54" s="119"/>
      <c r="F54" s="72"/>
      <c r="G54" s="15"/>
      <c r="H54" s="15"/>
      <c r="I54" s="15"/>
    </row>
    <row r="55" spans="1:10" ht="15.2" customHeight="1" x14ac:dyDescent="0.2">
      <c r="A55" s="51" t="s">
        <v>55</v>
      </c>
      <c r="B55" s="60" t="s">
        <v>78</v>
      </c>
      <c r="C55" s="51" t="s">
        <v>106</v>
      </c>
      <c r="D55" s="68">
        <v>8.5</v>
      </c>
      <c r="E55" s="118"/>
      <c r="F55" s="71">
        <f>D55*E55</f>
        <v>0</v>
      </c>
      <c r="G55" s="15"/>
      <c r="H55" s="47" t="str">
        <f>IF(E55="","Vnesi ceno!","")</f>
        <v>Vnesi ceno!</v>
      </c>
      <c r="I55" s="86">
        <f>IF(E55="",1,"")</f>
        <v>1</v>
      </c>
      <c r="J55" s="15"/>
    </row>
    <row r="56" spans="1:10" ht="11.25" x14ac:dyDescent="0.2">
      <c r="A56" s="52"/>
      <c r="B56" s="61"/>
      <c r="C56" s="52"/>
      <c r="D56" s="52"/>
      <c r="E56" s="119"/>
      <c r="F56" s="72"/>
      <c r="G56" s="15"/>
      <c r="H56" s="15"/>
      <c r="I56" s="15"/>
    </row>
    <row r="57" spans="1:10" ht="15.2" customHeight="1" x14ac:dyDescent="0.2">
      <c r="A57" s="51" t="s">
        <v>56</v>
      </c>
      <c r="B57" s="60" t="s">
        <v>79</v>
      </c>
      <c r="C57" s="51" t="s">
        <v>105</v>
      </c>
      <c r="D57" s="51">
        <v>18</v>
      </c>
      <c r="E57" s="118"/>
      <c r="F57" s="71">
        <f>D57*E57</f>
        <v>0</v>
      </c>
      <c r="G57" s="15"/>
      <c r="H57" s="47" t="str">
        <f>IF(E57="","Vnesi ceno!","")</f>
        <v>Vnesi ceno!</v>
      </c>
      <c r="I57" s="86">
        <f>IF(E57="",1,"")</f>
        <v>1</v>
      </c>
      <c r="J57" s="15"/>
    </row>
    <row r="58" spans="1:10" ht="11.25" x14ac:dyDescent="0.2">
      <c r="A58" s="52"/>
      <c r="B58" s="61"/>
      <c r="C58" s="52"/>
      <c r="D58" s="52"/>
      <c r="E58" s="119"/>
      <c r="F58" s="72"/>
      <c r="G58" s="15"/>
      <c r="H58" s="15"/>
      <c r="I58" s="15"/>
    </row>
    <row r="59" spans="1:10" ht="15.2" customHeight="1" x14ac:dyDescent="0.2">
      <c r="A59" s="51" t="s">
        <v>57</v>
      </c>
      <c r="B59" s="60" t="s">
        <v>80</v>
      </c>
      <c r="C59" s="51" t="s">
        <v>106</v>
      </c>
      <c r="D59" s="68">
        <v>5.7050000000000001</v>
      </c>
      <c r="E59" s="118"/>
      <c r="F59" s="71">
        <f>D59*E59</f>
        <v>0</v>
      </c>
      <c r="G59" s="15"/>
      <c r="H59" s="47" t="str">
        <f>IF(E59="","Vnesi ceno!","")</f>
        <v>Vnesi ceno!</v>
      </c>
      <c r="I59" s="86">
        <f>IF(E59="",1,"")</f>
        <v>1</v>
      </c>
      <c r="J59" s="15"/>
    </row>
    <row r="60" spans="1:10" ht="11.25" x14ac:dyDescent="0.2">
      <c r="A60" s="52"/>
      <c r="B60" s="61"/>
      <c r="C60" s="52"/>
      <c r="D60" s="52"/>
      <c r="E60" s="119"/>
      <c r="F60" s="72"/>
      <c r="G60" s="15"/>
      <c r="H60" s="15"/>
      <c r="I60" s="15"/>
    </row>
    <row r="61" spans="1:10" ht="15.2" customHeight="1" x14ac:dyDescent="0.2">
      <c r="A61" s="51" t="s">
        <v>60</v>
      </c>
      <c r="B61" s="60" t="s">
        <v>87</v>
      </c>
      <c r="C61" s="51" t="s">
        <v>105</v>
      </c>
      <c r="D61" s="51">
        <v>4</v>
      </c>
      <c r="E61" s="118"/>
      <c r="F61" s="71">
        <f>D61*E61</f>
        <v>0</v>
      </c>
      <c r="G61" s="15"/>
      <c r="H61" s="47" t="str">
        <f>IF(E61="","Vnesi ceno!","")</f>
        <v>Vnesi ceno!</v>
      </c>
      <c r="I61" s="86">
        <f>IF(E61="",1,"")</f>
        <v>1</v>
      </c>
      <c r="J61" s="15"/>
    </row>
    <row r="62" spans="1:10" ht="11.25" x14ac:dyDescent="0.2">
      <c r="A62" s="54"/>
      <c r="B62" s="63"/>
      <c r="C62" s="54"/>
      <c r="D62" s="54"/>
      <c r="E62" s="73"/>
      <c r="F62" s="73"/>
      <c r="G62" s="15"/>
      <c r="H62" s="15"/>
      <c r="I62" s="15"/>
    </row>
    <row r="63" spans="1:10" ht="21.95" customHeight="1" x14ac:dyDescent="0.2">
      <c r="A63" s="56"/>
      <c r="B63" s="64" t="s">
        <v>88</v>
      </c>
      <c r="C63" s="67"/>
      <c r="D63" s="67"/>
      <c r="E63" s="74"/>
      <c r="F63" s="80">
        <f>F3+F7+F31+F39</f>
        <v>0</v>
      </c>
      <c r="G63" s="15"/>
      <c r="I63" s="15"/>
    </row>
    <row r="64" spans="1:10" ht="15.95" customHeight="1" x14ac:dyDescent="0.2">
      <c r="A64" s="10"/>
      <c r="B64" s="10"/>
      <c r="C64" s="10"/>
      <c r="D64" s="10"/>
      <c r="E64" s="85"/>
      <c r="F64" s="85">
        <f>IF(I64&gt;0,I64,"")</f>
        <v>23</v>
      </c>
      <c r="G64" s="15"/>
      <c r="H64" s="15"/>
      <c r="I64" s="87">
        <f>SUM(I4:I63)</f>
        <v>23</v>
      </c>
      <c r="J64" s="15"/>
    </row>
    <row r="65" spans="2:9" ht="12" x14ac:dyDescent="0.2">
      <c r="B65" s="95" t="s">
        <v>133</v>
      </c>
      <c r="E65" s="15"/>
      <c r="F65" s="15"/>
      <c r="I65" s="15"/>
    </row>
    <row r="66" spans="2:9" ht="12" x14ac:dyDescent="0.2">
      <c r="B66" s="117" t="s">
        <v>123</v>
      </c>
      <c r="C66" s="117"/>
      <c r="D66" s="117"/>
      <c r="E66" s="117"/>
      <c r="F66" s="117"/>
    </row>
    <row r="68" spans="2:9" ht="12.75" x14ac:dyDescent="0.2">
      <c r="B68" s="115" t="s">
        <v>132</v>
      </c>
    </row>
  </sheetData>
  <sheetProtection algorithmName="SHA-512" hashValue="QUyLcSTkv6a18AlAc2ziTN3vtAeM3sqI+6rjsZMYl8JT5xZyBAnosSudQ5ELRea+krzRyreMn/hqMXtLeVWYuA==" saltValue="FEcM0apxws7EQbGJx6a8bQ==" spinCount="100000" sheet="1" objects="1" scenarios="1"/>
  <mergeCells count="1">
    <mergeCell ref="B66:F66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28" workbookViewId="0">
      <selection activeCell="F51" sqref="F51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5" width="7.140625" customWidth="1"/>
    <col min="8" max="8" width="18.85546875" customWidth="1"/>
  </cols>
  <sheetData>
    <row r="1" spans="1:10" ht="34.700000000000003" customHeight="1" x14ac:dyDescent="0.2">
      <c r="A1" s="89" t="s">
        <v>114</v>
      </c>
      <c r="B1" s="57"/>
      <c r="C1" s="57"/>
      <c r="D1" s="57"/>
      <c r="E1" s="21"/>
      <c r="F1" s="21"/>
      <c r="G1" s="15"/>
    </row>
    <row r="2" spans="1:10" ht="15.2" customHeight="1" x14ac:dyDescent="0.2">
      <c r="A2" s="48" t="s">
        <v>39</v>
      </c>
      <c r="B2" s="48" t="s">
        <v>63</v>
      </c>
      <c r="C2" s="48" t="s">
        <v>103</v>
      </c>
      <c r="D2" s="48" t="s">
        <v>107</v>
      </c>
      <c r="E2" s="69" t="s">
        <v>108</v>
      </c>
      <c r="F2" s="69" t="s">
        <v>109</v>
      </c>
      <c r="G2" s="15"/>
    </row>
    <row r="3" spans="1:10" ht="21.95" customHeight="1" x14ac:dyDescent="0.2">
      <c r="A3" s="49">
        <v>1</v>
      </c>
      <c r="B3" s="58" t="s">
        <v>13</v>
      </c>
      <c r="C3" s="65"/>
      <c r="D3" s="65"/>
      <c r="E3" s="74"/>
      <c r="F3" s="78">
        <f>SUM(F4:F6)</f>
        <v>0</v>
      </c>
      <c r="G3" s="15"/>
    </row>
    <row r="4" spans="1:10" ht="11.25" x14ac:dyDescent="0.2">
      <c r="A4" s="50"/>
      <c r="B4" s="59"/>
      <c r="C4" s="50"/>
      <c r="D4" s="50"/>
      <c r="E4" s="76"/>
      <c r="F4" s="70"/>
      <c r="G4" s="15"/>
      <c r="H4" s="15"/>
      <c r="I4" s="15"/>
    </row>
    <row r="5" spans="1:10" ht="15.2" customHeight="1" x14ac:dyDescent="0.2">
      <c r="A5" s="51" t="s">
        <v>40</v>
      </c>
      <c r="B5" s="60" t="s">
        <v>64</v>
      </c>
      <c r="C5" s="51" t="s">
        <v>104</v>
      </c>
      <c r="D5" s="68">
        <v>118.7</v>
      </c>
      <c r="E5" s="118"/>
      <c r="F5" s="71">
        <f>D5*E5</f>
        <v>0</v>
      </c>
      <c r="G5" s="15"/>
      <c r="H5" s="47" t="str">
        <f>IF(E5="","Vnesi ceno!","")</f>
        <v>Vnesi ceno!</v>
      </c>
      <c r="I5" s="86">
        <f>IF(E5="",1,"")</f>
        <v>1</v>
      </c>
      <c r="J5" s="15"/>
    </row>
    <row r="6" spans="1:10" ht="11.25" x14ac:dyDescent="0.2">
      <c r="A6" s="54"/>
      <c r="B6" s="63"/>
      <c r="C6" s="54"/>
      <c r="D6" s="54"/>
      <c r="E6" s="125"/>
      <c r="F6" s="73"/>
      <c r="G6" s="15"/>
      <c r="H6" s="15"/>
      <c r="I6" s="15"/>
    </row>
    <row r="7" spans="1:10" ht="21.95" customHeight="1" x14ac:dyDescent="0.2">
      <c r="A7" s="49">
        <v>2</v>
      </c>
      <c r="B7" s="58" t="s">
        <v>14</v>
      </c>
      <c r="C7" s="65"/>
      <c r="D7" s="65"/>
      <c r="E7" s="126"/>
      <c r="F7" s="78">
        <f>SUM(F8:F24)</f>
        <v>0</v>
      </c>
      <c r="G7" s="15"/>
    </row>
    <row r="8" spans="1:10" ht="11.25" x14ac:dyDescent="0.2">
      <c r="A8" s="50"/>
      <c r="B8" s="59"/>
      <c r="C8" s="50"/>
      <c r="D8" s="50"/>
      <c r="E8" s="123"/>
      <c r="F8" s="70"/>
      <c r="G8" s="15"/>
      <c r="H8" s="15"/>
      <c r="I8" s="15"/>
    </row>
    <row r="9" spans="1:10" ht="51.4" customHeight="1" x14ac:dyDescent="0.2">
      <c r="A9" s="51" t="s">
        <v>41</v>
      </c>
      <c r="B9" s="60" t="s">
        <v>89</v>
      </c>
      <c r="C9" s="51" t="s">
        <v>105</v>
      </c>
      <c r="D9" s="51">
        <v>1</v>
      </c>
      <c r="E9" s="118"/>
      <c r="F9" s="71">
        <f>D9*E9</f>
        <v>0</v>
      </c>
      <c r="G9" s="15"/>
      <c r="H9" s="47" t="str">
        <f>IF(E9="","Vnesi ceno brez senčil!","")</f>
        <v>Vnesi ceno brez senčil!</v>
      </c>
      <c r="I9" s="86">
        <f>IF(E9="",1,"")</f>
        <v>1</v>
      </c>
      <c r="J9" s="15"/>
    </row>
    <row r="10" spans="1:10" ht="11.25" x14ac:dyDescent="0.2">
      <c r="A10" s="52"/>
      <c r="B10" s="61"/>
      <c r="C10" s="52"/>
      <c r="D10" s="52"/>
      <c r="E10" s="119"/>
      <c r="F10" s="72"/>
      <c r="G10" s="15"/>
      <c r="H10" s="15"/>
      <c r="I10" s="15"/>
    </row>
    <row r="11" spans="1:10" ht="51.4" customHeight="1" x14ac:dyDescent="0.2">
      <c r="A11" s="51" t="s">
        <v>42</v>
      </c>
      <c r="B11" s="60" t="s">
        <v>65</v>
      </c>
      <c r="C11" s="51" t="s">
        <v>105</v>
      </c>
      <c r="D11" s="51">
        <v>2</v>
      </c>
      <c r="E11" s="118"/>
      <c r="F11" s="71">
        <f>D11*E11</f>
        <v>0</v>
      </c>
      <c r="G11" s="15"/>
      <c r="H11" s="47" t="str">
        <f>IF(E11="","Vnesi ceno brez senčil!","")</f>
        <v>Vnesi ceno brez senčil!</v>
      </c>
      <c r="I11" s="86">
        <f>IF(E11="",1,"")</f>
        <v>1</v>
      </c>
      <c r="J11" s="15"/>
    </row>
    <row r="12" spans="1:10" ht="11.25" x14ac:dyDescent="0.2">
      <c r="A12" s="52"/>
      <c r="B12" s="61"/>
      <c r="C12" s="52"/>
      <c r="D12" s="52"/>
      <c r="E12" s="119"/>
      <c r="F12" s="72"/>
      <c r="G12" s="15"/>
      <c r="H12" s="15"/>
      <c r="I12" s="15"/>
    </row>
    <row r="13" spans="1:10" ht="51.4" customHeight="1" x14ac:dyDescent="0.2">
      <c r="A13" s="51" t="s">
        <v>43</v>
      </c>
      <c r="B13" s="60" t="s">
        <v>66</v>
      </c>
      <c r="C13" s="51" t="s">
        <v>105</v>
      </c>
      <c r="D13" s="51">
        <v>5</v>
      </c>
      <c r="E13" s="118"/>
      <c r="F13" s="71">
        <f>D13*E13</f>
        <v>0</v>
      </c>
      <c r="G13" s="15"/>
      <c r="H13" s="47" t="str">
        <f>IF(E13="","Vnesi ceno brez senčil!","")</f>
        <v>Vnesi ceno brez senčil!</v>
      </c>
      <c r="I13" s="86">
        <f>IF(E13="",1,"")</f>
        <v>1</v>
      </c>
      <c r="J13" s="15"/>
    </row>
    <row r="14" spans="1:10" ht="11.25" x14ac:dyDescent="0.2">
      <c r="A14" s="52"/>
      <c r="B14" s="61"/>
      <c r="C14" s="52"/>
      <c r="D14" s="52"/>
      <c r="E14" s="119"/>
      <c r="F14" s="72"/>
      <c r="G14" s="15"/>
      <c r="H14" s="15"/>
      <c r="I14" s="15"/>
    </row>
    <row r="15" spans="1:10" ht="51.4" customHeight="1" x14ac:dyDescent="0.2">
      <c r="A15" s="51" t="s">
        <v>44</v>
      </c>
      <c r="B15" s="60" t="s">
        <v>67</v>
      </c>
      <c r="C15" s="51" t="s">
        <v>105</v>
      </c>
      <c r="D15" s="51">
        <v>5</v>
      </c>
      <c r="E15" s="118"/>
      <c r="F15" s="71">
        <f>D15*E15</f>
        <v>0</v>
      </c>
      <c r="G15" s="15"/>
      <c r="H15" s="47" t="str">
        <f>IF(E15="","Vnesi ceno brez senčil!","")</f>
        <v>Vnesi ceno brez senčil!</v>
      </c>
      <c r="I15" s="86">
        <f>IF(E15="",1,"")</f>
        <v>1</v>
      </c>
      <c r="J15" s="15"/>
    </row>
    <row r="16" spans="1:10" ht="11.25" x14ac:dyDescent="0.2">
      <c r="A16" s="52"/>
      <c r="B16" s="61"/>
      <c r="C16" s="52"/>
      <c r="D16" s="52"/>
      <c r="E16" s="119"/>
      <c r="F16" s="72"/>
      <c r="G16" s="15"/>
      <c r="H16" s="15"/>
      <c r="I16" s="15"/>
    </row>
    <row r="17" spans="1:10" ht="51.4" customHeight="1" x14ac:dyDescent="0.2">
      <c r="A17" s="51" t="s">
        <v>45</v>
      </c>
      <c r="B17" s="60" t="s">
        <v>90</v>
      </c>
      <c r="C17" s="51" t="s">
        <v>105</v>
      </c>
      <c r="D17" s="51">
        <v>2</v>
      </c>
      <c r="E17" s="118"/>
      <c r="F17" s="71">
        <f>D17*E17</f>
        <v>0</v>
      </c>
      <c r="G17" s="15"/>
      <c r="H17" s="47" t="str">
        <f>IF(E17="","Vnesi ceno brez senčil!","")</f>
        <v>Vnesi ceno brez senčil!</v>
      </c>
      <c r="I17" s="86">
        <f>IF(E17="",1,"")</f>
        <v>1</v>
      </c>
      <c r="J17" s="15"/>
    </row>
    <row r="18" spans="1:10" ht="11.25" x14ac:dyDescent="0.2">
      <c r="A18" s="52"/>
      <c r="B18" s="61"/>
      <c r="C18" s="52"/>
      <c r="D18" s="52"/>
      <c r="E18" s="119"/>
      <c r="F18" s="72"/>
      <c r="G18" s="15"/>
      <c r="H18" s="15"/>
      <c r="I18" s="15"/>
    </row>
    <row r="19" spans="1:10" ht="51.4" customHeight="1" x14ac:dyDescent="0.2">
      <c r="A19" s="51" t="s">
        <v>46</v>
      </c>
      <c r="B19" s="60" t="s">
        <v>68</v>
      </c>
      <c r="C19" s="51" t="s">
        <v>105</v>
      </c>
      <c r="D19" s="51">
        <v>11</v>
      </c>
      <c r="E19" s="118"/>
      <c r="F19" s="71">
        <f>D19*E19</f>
        <v>0</v>
      </c>
      <c r="G19" s="15"/>
      <c r="H19" s="47" t="str">
        <f>IF(E19="","Vnesi ceno brez senčil!","")</f>
        <v>Vnesi ceno brez senčil!</v>
      </c>
      <c r="I19" s="86">
        <f>IF(E19="",1,"")</f>
        <v>1</v>
      </c>
      <c r="J19" s="15"/>
    </row>
    <row r="20" spans="1:10" ht="11.25" x14ac:dyDescent="0.2">
      <c r="A20" s="52"/>
      <c r="B20" s="61"/>
      <c r="C20" s="52"/>
      <c r="D20" s="52"/>
      <c r="E20" s="119"/>
      <c r="F20" s="72"/>
      <c r="G20" s="15"/>
      <c r="H20" s="15"/>
      <c r="I20" s="15"/>
    </row>
    <row r="21" spans="1:10" ht="51.4" customHeight="1" x14ac:dyDescent="0.2">
      <c r="A21" s="51" t="s">
        <v>58</v>
      </c>
      <c r="B21" s="60" t="s">
        <v>91</v>
      </c>
      <c r="C21" s="51" t="s">
        <v>105</v>
      </c>
      <c r="D21" s="51">
        <v>1</v>
      </c>
      <c r="E21" s="118"/>
      <c r="F21" s="71">
        <f>D21*E21</f>
        <v>0</v>
      </c>
      <c r="G21" s="15"/>
      <c r="H21" s="47" t="str">
        <f>IF(E21="","Vnesi ceno brez senčil!","")</f>
        <v>Vnesi ceno brez senčil!</v>
      </c>
      <c r="I21" s="86">
        <f>IF(E21="",1,"")</f>
        <v>1</v>
      </c>
      <c r="J21" s="15"/>
    </row>
    <row r="22" spans="1:10" ht="11.25" x14ac:dyDescent="0.2">
      <c r="A22" s="52"/>
      <c r="B22" s="61"/>
      <c r="C22" s="52"/>
      <c r="D22" s="52"/>
      <c r="E22" s="119"/>
      <c r="F22" s="72"/>
      <c r="G22" s="15"/>
      <c r="H22" s="15"/>
      <c r="I22" s="15"/>
    </row>
    <row r="23" spans="1:10" ht="15.95" customHeight="1" x14ac:dyDescent="0.2">
      <c r="A23" s="15"/>
      <c r="B23" s="62" t="s">
        <v>69</v>
      </c>
      <c r="C23" s="15"/>
      <c r="D23" s="15"/>
      <c r="E23" s="120"/>
      <c r="F23" s="15"/>
    </row>
    <row r="24" spans="1:10" x14ac:dyDescent="0.2">
      <c r="A24" s="11"/>
      <c r="B24" s="11"/>
      <c r="C24" s="11"/>
      <c r="D24" s="11"/>
      <c r="E24" s="121"/>
      <c r="F24" s="11"/>
    </row>
    <row r="25" spans="1:10" ht="21.95" customHeight="1" x14ac:dyDescent="0.2">
      <c r="A25" s="53">
        <v>3</v>
      </c>
      <c r="B25" s="57" t="s">
        <v>15</v>
      </c>
      <c r="C25" s="66"/>
      <c r="D25" s="66"/>
      <c r="E25" s="122"/>
      <c r="F25" s="79">
        <f>SUM(F26:F32)</f>
        <v>0</v>
      </c>
      <c r="G25" s="15"/>
    </row>
    <row r="26" spans="1:10" ht="11.25" x14ac:dyDescent="0.2">
      <c r="A26" s="50"/>
      <c r="B26" s="59"/>
      <c r="C26" s="50"/>
      <c r="D26" s="50"/>
      <c r="E26" s="123"/>
      <c r="F26" s="70"/>
      <c r="G26" s="15"/>
      <c r="H26" s="15"/>
      <c r="I26" s="15"/>
    </row>
    <row r="27" spans="1:10" ht="25.7" customHeight="1" x14ac:dyDescent="0.2">
      <c r="A27" s="51" t="s">
        <v>47</v>
      </c>
      <c r="B27" s="60" t="s">
        <v>70</v>
      </c>
      <c r="C27" s="51" t="s">
        <v>104</v>
      </c>
      <c r="D27" s="68">
        <v>118.7</v>
      </c>
      <c r="E27" s="118"/>
      <c r="F27" s="71">
        <f>D27*E27</f>
        <v>0</v>
      </c>
      <c r="G27" s="15"/>
      <c r="H27" s="47" t="str">
        <f>IF(E27="","Vnesi ceno!","")</f>
        <v>Vnesi ceno!</v>
      </c>
      <c r="I27" s="86">
        <f>IF(E27="",1,"")</f>
        <v>1</v>
      </c>
      <c r="J27" s="15"/>
    </row>
    <row r="28" spans="1:10" ht="11.25" x14ac:dyDescent="0.2">
      <c r="A28" s="52"/>
      <c r="B28" s="61"/>
      <c r="C28" s="52"/>
      <c r="D28" s="52"/>
      <c r="E28" s="119"/>
      <c r="F28" s="72"/>
      <c r="G28" s="15"/>
      <c r="H28" s="15"/>
      <c r="I28" s="15"/>
    </row>
    <row r="29" spans="1:10" ht="15.95" customHeight="1" x14ac:dyDescent="0.2">
      <c r="A29" s="15"/>
      <c r="B29" s="62" t="s">
        <v>71</v>
      </c>
      <c r="C29" s="15"/>
      <c r="D29" s="15"/>
      <c r="E29" s="120"/>
      <c r="F29" s="15"/>
    </row>
    <row r="30" spans="1:10" x14ac:dyDescent="0.2">
      <c r="B30" s="15"/>
      <c r="E30" s="124"/>
    </row>
    <row r="31" spans="1:10" ht="15.95" customHeight="1" x14ac:dyDescent="0.2">
      <c r="A31" s="15"/>
      <c r="B31" s="62" t="s">
        <v>121</v>
      </c>
      <c r="C31" s="15"/>
      <c r="E31" s="124"/>
    </row>
    <row r="32" spans="1:10" x14ac:dyDescent="0.2">
      <c r="A32" s="11"/>
      <c r="B32" s="11"/>
      <c r="C32" s="11"/>
      <c r="D32" s="11"/>
      <c r="E32" s="121"/>
      <c r="F32" s="11"/>
    </row>
    <row r="33" spans="1:10" ht="21.95" customHeight="1" x14ac:dyDescent="0.2">
      <c r="A33" s="53">
        <v>4</v>
      </c>
      <c r="B33" s="57" t="s">
        <v>16</v>
      </c>
      <c r="C33" s="66"/>
      <c r="D33" s="66"/>
      <c r="E33" s="122"/>
      <c r="F33" s="79">
        <f>SUM(F34:F50)</f>
        <v>0</v>
      </c>
      <c r="G33" s="15"/>
    </row>
    <row r="34" spans="1:10" ht="11.25" x14ac:dyDescent="0.2">
      <c r="A34" s="50"/>
      <c r="B34" s="59"/>
      <c r="C34" s="50"/>
      <c r="D34" s="50"/>
      <c r="E34" s="123"/>
      <c r="F34" s="70"/>
      <c r="G34" s="15"/>
      <c r="H34" s="15"/>
      <c r="I34" s="15"/>
    </row>
    <row r="35" spans="1:10" ht="15.2" customHeight="1" x14ac:dyDescent="0.2">
      <c r="A35" s="51" t="s">
        <v>48</v>
      </c>
      <c r="B35" s="60" t="s">
        <v>120</v>
      </c>
      <c r="C35" s="51" t="s">
        <v>104</v>
      </c>
      <c r="D35" s="68">
        <v>114.9</v>
      </c>
      <c r="E35" s="118"/>
      <c r="F35" s="71">
        <f>D35*E35</f>
        <v>0</v>
      </c>
      <c r="G35" s="15"/>
      <c r="H35" s="47" t="str">
        <f>IF(E35="","Vnesi ceno!","")</f>
        <v>Vnesi ceno!</v>
      </c>
      <c r="I35" s="86">
        <f>IF(E35="",1,"")</f>
        <v>1</v>
      </c>
      <c r="J35" s="15"/>
    </row>
    <row r="36" spans="1:10" ht="11.25" x14ac:dyDescent="0.2">
      <c r="A36" s="52"/>
      <c r="B36" s="61"/>
      <c r="C36" s="52"/>
      <c r="D36" s="52"/>
      <c r="E36" s="119"/>
      <c r="F36" s="72"/>
      <c r="G36" s="15"/>
      <c r="H36" s="15"/>
      <c r="I36" s="15"/>
    </row>
    <row r="37" spans="1:10" ht="15.2" customHeight="1" x14ac:dyDescent="0.2">
      <c r="A37" s="51" t="s">
        <v>49</v>
      </c>
      <c r="B37" s="60" t="s">
        <v>72</v>
      </c>
      <c r="C37" s="51" t="s">
        <v>104</v>
      </c>
      <c r="D37" s="68">
        <v>26.9</v>
      </c>
      <c r="E37" s="118"/>
      <c r="F37" s="71">
        <f>D37*E37</f>
        <v>0</v>
      </c>
      <c r="G37" s="15"/>
      <c r="H37" s="47" t="str">
        <f>IF(E37="","Vnesi ceno!","")</f>
        <v>Vnesi ceno!</v>
      </c>
      <c r="I37" s="86">
        <f>IF(E37="",1,"")</f>
        <v>1</v>
      </c>
      <c r="J37" s="15"/>
    </row>
    <row r="38" spans="1:10" ht="11.25" x14ac:dyDescent="0.2">
      <c r="A38" s="52"/>
      <c r="B38" s="61"/>
      <c r="C38" s="52"/>
      <c r="D38" s="52"/>
      <c r="E38" s="119"/>
      <c r="F38" s="72"/>
      <c r="G38" s="15"/>
      <c r="H38" s="15"/>
      <c r="I38" s="15"/>
    </row>
    <row r="39" spans="1:10" ht="15.2" customHeight="1" x14ac:dyDescent="0.2">
      <c r="A39" s="51" t="s">
        <v>50</v>
      </c>
      <c r="B39" s="60" t="s">
        <v>73</v>
      </c>
      <c r="C39" s="51" t="s">
        <v>105</v>
      </c>
      <c r="D39" s="51">
        <v>25</v>
      </c>
      <c r="E39" s="118"/>
      <c r="F39" s="71">
        <f>D39*E39</f>
        <v>0</v>
      </c>
      <c r="G39" s="15"/>
      <c r="H39" s="47" t="str">
        <f>IF(E39="","Vnesi ceno!","")</f>
        <v>Vnesi ceno!</v>
      </c>
      <c r="I39" s="86">
        <f>IF(E39="",1,"")</f>
        <v>1</v>
      </c>
      <c r="J39" s="15"/>
    </row>
    <row r="40" spans="1:10" ht="11.25" x14ac:dyDescent="0.2">
      <c r="A40" s="52"/>
      <c r="B40" s="61"/>
      <c r="C40" s="52"/>
      <c r="D40" s="52"/>
      <c r="E40" s="119"/>
      <c r="F40" s="72"/>
      <c r="G40" s="15"/>
      <c r="H40" s="15"/>
      <c r="I40" s="15"/>
    </row>
    <row r="41" spans="1:10" ht="15.2" customHeight="1" x14ac:dyDescent="0.2">
      <c r="A41" s="51" t="s">
        <v>51</v>
      </c>
      <c r="B41" s="60" t="s">
        <v>122</v>
      </c>
      <c r="C41" s="51" t="s">
        <v>104</v>
      </c>
      <c r="D41" s="68">
        <v>26.9</v>
      </c>
      <c r="E41" s="118"/>
      <c r="F41" s="71">
        <f>D41*E41</f>
        <v>0</v>
      </c>
      <c r="G41" s="15"/>
      <c r="H41" s="47" t="str">
        <f>IF(E41="","Vnesi ceno!","")</f>
        <v>Vnesi ceno!</v>
      </c>
      <c r="I41" s="86">
        <f>IF(E41="",1,"")</f>
        <v>1</v>
      </c>
      <c r="J41" s="15"/>
    </row>
    <row r="42" spans="1:10" ht="11.25" x14ac:dyDescent="0.2">
      <c r="A42" s="52"/>
      <c r="B42" s="61"/>
      <c r="C42" s="52"/>
      <c r="D42" s="52"/>
      <c r="E42" s="119"/>
      <c r="F42" s="72"/>
      <c r="G42" s="15"/>
      <c r="H42" s="15"/>
      <c r="I42" s="15"/>
    </row>
    <row r="43" spans="1:10" ht="15.2" customHeight="1" x14ac:dyDescent="0.2">
      <c r="A43" s="51" t="s">
        <v>52</v>
      </c>
      <c r="B43" s="60" t="s">
        <v>75</v>
      </c>
      <c r="C43" s="51" t="s">
        <v>105</v>
      </c>
      <c r="D43" s="51">
        <v>25</v>
      </c>
      <c r="E43" s="118"/>
      <c r="F43" s="71">
        <f>D43*E43</f>
        <v>0</v>
      </c>
      <c r="G43" s="15"/>
      <c r="H43" s="47" t="str">
        <f>IF(E43="","Vnesi ceno!","")</f>
        <v>Vnesi ceno!</v>
      </c>
      <c r="I43" s="86">
        <f>IF(E43="",1,"")</f>
        <v>1</v>
      </c>
      <c r="J43" s="15"/>
    </row>
    <row r="44" spans="1:10" ht="11.25" x14ac:dyDescent="0.2">
      <c r="A44" s="52"/>
      <c r="B44" s="61"/>
      <c r="C44" s="52"/>
      <c r="D44" s="52"/>
      <c r="E44" s="119"/>
      <c r="F44" s="72"/>
      <c r="G44" s="15"/>
      <c r="H44" s="15"/>
      <c r="I44" s="15"/>
    </row>
    <row r="45" spans="1:10" ht="15.2" customHeight="1" x14ac:dyDescent="0.2">
      <c r="A45" s="51" t="s">
        <v>53</v>
      </c>
      <c r="B45" s="60" t="s">
        <v>76</v>
      </c>
      <c r="C45" s="51" t="s">
        <v>106</v>
      </c>
      <c r="D45" s="68">
        <v>31.524999999999999</v>
      </c>
      <c r="E45" s="118"/>
      <c r="F45" s="71">
        <f>D45*E45</f>
        <v>0</v>
      </c>
      <c r="G45" s="15"/>
      <c r="H45" s="47" t="str">
        <f>IF(E45="","Vnesi ceno!","")</f>
        <v>Vnesi ceno!</v>
      </c>
      <c r="I45" s="86">
        <f>IF(E45="",1,"")</f>
        <v>1</v>
      </c>
      <c r="J45" s="15"/>
    </row>
    <row r="46" spans="1:10" ht="11.25" x14ac:dyDescent="0.2">
      <c r="A46" s="52"/>
      <c r="B46" s="61"/>
      <c r="C46" s="52"/>
      <c r="D46" s="52"/>
      <c r="E46" s="119"/>
      <c r="F46" s="72"/>
      <c r="G46" s="15"/>
      <c r="H46" s="15"/>
      <c r="I46" s="15"/>
    </row>
    <row r="47" spans="1:10" ht="15.2" customHeight="1" x14ac:dyDescent="0.2">
      <c r="A47" s="51" t="s">
        <v>54</v>
      </c>
      <c r="B47" s="60" t="s">
        <v>79</v>
      </c>
      <c r="C47" s="51" t="s">
        <v>105</v>
      </c>
      <c r="D47" s="51">
        <v>27</v>
      </c>
      <c r="E47" s="118"/>
      <c r="F47" s="71">
        <f>D47*E47</f>
        <v>0</v>
      </c>
      <c r="G47" s="15"/>
      <c r="H47" s="47" t="str">
        <f>IF(E47="","Vnesi ceno!","")</f>
        <v>Vnesi ceno!</v>
      </c>
      <c r="I47" s="86">
        <f>IF(E47="",1,"")</f>
        <v>1</v>
      </c>
      <c r="J47" s="15"/>
    </row>
    <row r="48" spans="1:10" ht="11.25" x14ac:dyDescent="0.2">
      <c r="A48" s="52"/>
      <c r="B48" s="61"/>
      <c r="C48" s="52"/>
      <c r="D48" s="52"/>
      <c r="E48" s="119"/>
      <c r="F48" s="72"/>
      <c r="G48" s="15"/>
      <c r="H48" s="15"/>
      <c r="I48" s="15"/>
    </row>
    <row r="49" spans="1:10" ht="15.2" customHeight="1" x14ac:dyDescent="0.2">
      <c r="A49" s="51" t="s">
        <v>55</v>
      </c>
      <c r="B49" s="60" t="s">
        <v>87</v>
      </c>
      <c r="C49" s="51" t="s">
        <v>105</v>
      </c>
      <c r="D49" s="51">
        <v>1</v>
      </c>
      <c r="E49" s="118"/>
      <c r="F49" s="71">
        <f>D49*E49</f>
        <v>0</v>
      </c>
      <c r="G49" s="15"/>
      <c r="H49" s="47" t="str">
        <f>IF(E49="","Vnesi ceno!","")</f>
        <v>Vnesi ceno!</v>
      </c>
      <c r="I49" s="86">
        <f>IF(E49="",1,"")</f>
        <v>1</v>
      </c>
      <c r="J49" s="15"/>
    </row>
    <row r="50" spans="1:10" ht="11.25" x14ac:dyDescent="0.2">
      <c r="A50" s="54"/>
      <c r="B50" s="63"/>
      <c r="C50" s="54"/>
      <c r="D50" s="54"/>
      <c r="E50" s="73"/>
      <c r="F50" s="73"/>
      <c r="G50" s="15"/>
      <c r="H50" s="15"/>
      <c r="I50" s="15"/>
    </row>
    <row r="51" spans="1:10" ht="21.95" customHeight="1" x14ac:dyDescent="0.2">
      <c r="A51" s="56"/>
      <c r="B51" s="64" t="s">
        <v>92</v>
      </c>
      <c r="C51" s="67"/>
      <c r="D51" s="67"/>
      <c r="E51" s="74"/>
      <c r="F51" s="80">
        <f>F3+F7+F25+F33</f>
        <v>0</v>
      </c>
      <c r="G51" s="15"/>
      <c r="I51" s="15"/>
    </row>
    <row r="52" spans="1:10" ht="15.95" customHeight="1" x14ac:dyDescent="0.2">
      <c r="A52" s="10"/>
      <c r="B52" s="10"/>
      <c r="C52" s="10"/>
      <c r="D52" s="10"/>
      <c r="E52" s="85"/>
      <c r="F52" s="85">
        <f>IF(I52&gt;0,I52,"")</f>
        <v>17</v>
      </c>
      <c r="G52" s="15"/>
      <c r="H52" s="15"/>
      <c r="I52" s="87">
        <f>SUM(I4:I51)</f>
        <v>17</v>
      </c>
      <c r="J52" s="15"/>
    </row>
    <row r="53" spans="1:10" ht="12" x14ac:dyDescent="0.2">
      <c r="B53" s="95" t="s">
        <v>133</v>
      </c>
      <c r="E53" s="15"/>
      <c r="F53" s="15"/>
      <c r="I53" s="15"/>
    </row>
    <row r="54" spans="1:10" ht="12" x14ac:dyDescent="0.2">
      <c r="B54" s="117" t="s">
        <v>123</v>
      </c>
      <c r="C54" s="117"/>
      <c r="D54" s="117"/>
      <c r="E54" s="117"/>
      <c r="F54" s="117"/>
    </row>
    <row r="56" spans="1:10" ht="12.75" x14ac:dyDescent="0.2">
      <c r="B56" s="115" t="s">
        <v>132</v>
      </c>
    </row>
  </sheetData>
  <sheetProtection algorithmName="SHA-512" hashValue="AcKTyyKJEL/ox7UwpJlVumtzlAuphq4wMDRpryH2Ox86XlGPEr35J3s/2nUb1H6IenmQ4qeNb52UTkFzz83Lbw==" saltValue="FYEmmdqD+TqWFoGlLWvnkQ==" spinCount="100000" sheet="1" objects="1" scenarios="1"/>
  <mergeCells count="1">
    <mergeCell ref="B54:F54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31" workbookViewId="0">
      <selection activeCell="F53" sqref="F53"/>
    </sheetView>
  </sheetViews>
  <sheetFormatPr defaultColWidth="11.42578125" defaultRowHeight="10.5" x14ac:dyDescent="0.2"/>
  <cols>
    <col min="1" max="1" width="6.85546875" customWidth="1"/>
    <col min="2" max="2" width="42.85546875" customWidth="1"/>
    <col min="3" max="5" width="7.140625" customWidth="1"/>
    <col min="8" max="8" width="18.85546875" customWidth="1"/>
  </cols>
  <sheetData>
    <row r="1" spans="1:10" ht="34.700000000000003" customHeight="1" x14ac:dyDescent="0.2">
      <c r="A1" s="89" t="s">
        <v>115</v>
      </c>
      <c r="B1" s="57"/>
      <c r="C1" s="57"/>
      <c r="D1" s="57"/>
      <c r="E1" s="21"/>
      <c r="F1" s="21"/>
      <c r="G1" s="15"/>
    </row>
    <row r="2" spans="1:10" ht="15.2" customHeight="1" x14ac:dyDescent="0.2">
      <c r="A2" s="48" t="s">
        <v>39</v>
      </c>
      <c r="B2" s="48" t="s">
        <v>63</v>
      </c>
      <c r="C2" s="48" t="s">
        <v>103</v>
      </c>
      <c r="D2" s="48" t="s">
        <v>107</v>
      </c>
      <c r="E2" s="69" t="s">
        <v>108</v>
      </c>
      <c r="F2" s="69" t="s">
        <v>109</v>
      </c>
      <c r="G2" s="15"/>
    </row>
    <row r="3" spans="1:10" ht="21.95" customHeight="1" x14ac:dyDescent="0.2">
      <c r="A3" s="49">
        <v>1</v>
      </c>
      <c r="B3" s="58" t="s">
        <v>13</v>
      </c>
      <c r="C3" s="65"/>
      <c r="D3" s="65"/>
      <c r="E3" s="74"/>
      <c r="F3" s="78">
        <f>SUM(F4:F6)</f>
        <v>0</v>
      </c>
      <c r="G3" s="15"/>
    </row>
    <row r="4" spans="1:10" ht="11.25" x14ac:dyDescent="0.2">
      <c r="A4" s="50"/>
      <c r="B4" s="59"/>
      <c r="C4" s="50"/>
      <c r="D4" s="50"/>
      <c r="E4" s="76"/>
      <c r="F4" s="70"/>
      <c r="G4" s="15"/>
      <c r="H4" s="15"/>
      <c r="I4" s="15"/>
    </row>
    <row r="5" spans="1:10" ht="15.2" customHeight="1" x14ac:dyDescent="0.2">
      <c r="A5" s="51" t="s">
        <v>40</v>
      </c>
      <c r="B5" s="60" t="s">
        <v>64</v>
      </c>
      <c r="C5" s="51" t="s">
        <v>104</v>
      </c>
      <c r="D5" s="68">
        <v>116.2</v>
      </c>
      <c r="E5" s="118"/>
      <c r="F5" s="71">
        <f>D5*E5</f>
        <v>0</v>
      </c>
      <c r="G5" s="15"/>
      <c r="H5" s="47" t="str">
        <f>IF(E5="","Vnesi ceno!","")</f>
        <v>Vnesi ceno!</v>
      </c>
      <c r="I5" s="86">
        <f>IF(E5="",1,"")</f>
        <v>1</v>
      </c>
      <c r="J5" s="15"/>
    </row>
    <row r="6" spans="1:10" ht="11.25" x14ac:dyDescent="0.2">
      <c r="A6" s="54"/>
      <c r="B6" s="63"/>
      <c r="C6" s="54"/>
      <c r="D6" s="54"/>
      <c r="E6" s="125"/>
      <c r="F6" s="73"/>
      <c r="G6" s="15"/>
      <c r="H6" s="15"/>
      <c r="I6" s="15"/>
    </row>
    <row r="7" spans="1:10" ht="21.95" customHeight="1" x14ac:dyDescent="0.2">
      <c r="A7" s="49">
        <v>2</v>
      </c>
      <c r="B7" s="58" t="s">
        <v>14</v>
      </c>
      <c r="C7" s="65"/>
      <c r="D7" s="65"/>
      <c r="E7" s="126"/>
      <c r="F7" s="78">
        <f>SUM(F8:F24)</f>
        <v>0</v>
      </c>
      <c r="G7" s="15"/>
    </row>
    <row r="8" spans="1:10" ht="11.25" x14ac:dyDescent="0.2">
      <c r="A8" s="50"/>
      <c r="B8" s="59"/>
      <c r="C8" s="50"/>
      <c r="D8" s="50"/>
      <c r="E8" s="123"/>
      <c r="F8" s="70"/>
      <c r="G8" s="15"/>
      <c r="H8" s="15"/>
      <c r="I8" s="15"/>
    </row>
    <row r="9" spans="1:10" ht="51.4" customHeight="1" x14ac:dyDescent="0.2">
      <c r="A9" s="51" t="s">
        <v>41</v>
      </c>
      <c r="B9" s="60" t="s">
        <v>66</v>
      </c>
      <c r="C9" s="51" t="s">
        <v>105</v>
      </c>
      <c r="D9" s="51">
        <v>4</v>
      </c>
      <c r="E9" s="118"/>
      <c r="F9" s="71">
        <f>D9*E9</f>
        <v>0</v>
      </c>
      <c r="G9" s="15"/>
      <c r="H9" s="47" t="str">
        <f>IF(E9="","Vnesi ceno brez senčil!","")</f>
        <v>Vnesi ceno brez senčil!</v>
      </c>
      <c r="I9" s="86">
        <f>IF(E9="",1,"")</f>
        <v>1</v>
      </c>
      <c r="J9" s="15"/>
    </row>
    <row r="10" spans="1:10" ht="11.25" x14ac:dyDescent="0.2">
      <c r="A10" s="52"/>
      <c r="B10" s="61"/>
      <c r="C10" s="52"/>
      <c r="D10" s="52"/>
      <c r="E10" s="119"/>
      <c r="F10" s="72"/>
      <c r="G10" s="15"/>
      <c r="H10" s="15"/>
      <c r="I10" s="15"/>
    </row>
    <row r="11" spans="1:10" ht="51.4" customHeight="1" x14ac:dyDescent="0.2">
      <c r="A11" s="51" t="s">
        <v>42</v>
      </c>
      <c r="B11" s="60" t="s">
        <v>67</v>
      </c>
      <c r="C11" s="51" t="s">
        <v>105</v>
      </c>
      <c r="D11" s="51">
        <v>1</v>
      </c>
      <c r="E11" s="118"/>
      <c r="F11" s="71">
        <f>D11*E11</f>
        <v>0</v>
      </c>
      <c r="G11" s="15"/>
      <c r="H11" s="47" t="str">
        <f>IF(E11="","Vnesi ceno brez senčil!","")</f>
        <v>Vnesi ceno brez senčil!</v>
      </c>
      <c r="I11" s="86">
        <f>IF(E11="",1,"")</f>
        <v>1</v>
      </c>
      <c r="J11" s="15"/>
    </row>
    <row r="12" spans="1:10" ht="11.25" x14ac:dyDescent="0.2">
      <c r="A12" s="52"/>
      <c r="B12" s="61"/>
      <c r="C12" s="52"/>
      <c r="D12" s="52"/>
      <c r="E12" s="119"/>
      <c r="F12" s="72"/>
      <c r="G12" s="15"/>
      <c r="H12" s="15"/>
      <c r="I12" s="15"/>
    </row>
    <row r="13" spans="1:10" ht="51.4" customHeight="1" x14ac:dyDescent="0.2">
      <c r="A13" s="51" t="s">
        <v>43</v>
      </c>
      <c r="B13" s="60" t="s">
        <v>68</v>
      </c>
      <c r="C13" s="51" t="s">
        <v>105</v>
      </c>
      <c r="D13" s="51">
        <v>11</v>
      </c>
      <c r="E13" s="118"/>
      <c r="F13" s="71">
        <f>D13*E13</f>
        <v>0</v>
      </c>
      <c r="G13" s="15"/>
      <c r="H13" s="47" t="str">
        <f>IF(E13="","Vnesi ceno brez senčil!","")</f>
        <v>Vnesi ceno brez senčil!</v>
      </c>
      <c r="I13" s="86">
        <f>IF(E13="",1,"")</f>
        <v>1</v>
      </c>
      <c r="J13" s="15"/>
    </row>
    <row r="14" spans="1:10" ht="11.25" x14ac:dyDescent="0.2">
      <c r="A14" s="52"/>
      <c r="B14" s="61"/>
      <c r="C14" s="52"/>
      <c r="D14" s="52"/>
      <c r="E14" s="119"/>
      <c r="F14" s="72"/>
      <c r="G14" s="15"/>
      <c r="H14" s="15"/>
      <c r="I14" s="15"/>
    </row>
    <row r="15" spans="1:10" ht="51.4" customHeight="1" x14ac:dyDescent="0.2">
      <c r="A15" s="51" t="s">
        <v>44</v>
      </c>
      <c r="B15" s="60" t="s">
        <v>93</v>
      </c>
      <c r="C15" s="51" t="s">
        <v>105</v>
      </c>
      <c r="D15" s="51">
        <v>1</v>
      </c>
      <c r="E15" s="118"/>
      <c r="F15" s="71">
        <f>D15*E15</f>
        <v>0</v>
      </c>
      <c r="G15" s="15"/>
      <c r="H15" s="47" t="str">
        <f>IF(E15="","Vnesi ceno brez senčil!","")</f>
        <v>Vnesi ceno brez senčil!</v>
      </c>
      <c r="I15" s="86">
        <f>IF(E15="",1,"")</f>
        <v>1</v>
      </c>
      <c r="J15" s="15"/>
    </row>
    <row r="16" spans="1:10" ht="11.25" x14ac:dyDescent="0.2">
      <c r="A16" s="52"/>
      <c r="B16" s="61"/>
      <c r="C16" s="52"/>
      <c r="D16" s="52"/>
      <c r="E16" s="119"/>
      <c r="F16" s="72"/>
      <c r="G16" s="15"/>
      <c r="H16" s="15"/>
      <c r="I16" s="15"/>
    </row>
    <row r="17" spans="1:10" ht="51.4" customHeight="1" x14ac:dyDescent="0.2">
      <c r="A17" s="51" t="s">
        <v>45</v>
      </c>
      <c r="B17" s="60" t="s">
        <v>94</v>
      </c>
      <c r="C17" s="51" t="s">
        <v>105</v>
      </c>
      <c r="D17" s="51">
        <v>2</v>
      </c>
      <c r="E17" s="118"/>
      <c r="F17" s="71">
        <f>D17*E17</f>
        <v>0</v>
      </c>
      <c r="G17" s="15"/>
      <c r="H17" s="47" t="str">
        <f>IF(E17="","Vnesi ceno brez senčil!","")</f>
        <v>Vnesi ceno brez senčil!</v>
      </c>
      <c r="I17" s="86">
        <f>IF(E17="",1,"")</f>
        <v>1</v>
      </c>
      <c r="J17" s="15"/>
    </row>
    <row r="18" spans="1:10" ht="11.25" x14ac:dyDescent="0.2">
      <c r="A18" s="52"/>
      <c r="B18" s="61"/>
      <c r="C18" s="52"/>
      <c r="D18" s="52"/>
      <c r="E18" s="119"/>
      <c r="F18" s="72"/>
      <c r="G18" s="15"/>
      <c r="H18" s="15"/>
      <c r="I18" s="15"/>
    </row>
    <row r="19" spans="1:10" ht="51.4" customHeight="1" x14ac:dyDescent="0.2">
      <c r="A19" s="51" t="s">
        <v>46</v>
      </c>
      <c r="B19" s="60" t="s">
        <v>95</v>
      </c>
      <c r="C19" s="51" t="s">
        <v>105</v>
      </c>
      <c r="D19" s="51">
        <v>1</v>
      </c>
      <c r="E19" s="118"/>
      <c r="F19" s="71">
        <f>D19*E19</f>
        <v>0</v>
      </c>
      <c r="G19" s="15"/>
      <c r="H19" s="47" t="str">
        <f>IF(E19="","Vnesi ceno brez senčil!","")</f>
        <v>Vnesi ceno brez senčil!</v>
      </c>
      <c r="I19" s="86">
        <f>IF(E19="",1,"")</f>
        <v>1</v>
      </c>
      <c r="J19" s="15"/>
    </row>
    <row r="20" spans="1:10" ht="11.25" x14ac:dyDescent="0.2">
      <c r="A20" s="52"/>
      <c r="B20" s="61"/>
      <c r="C20" s="52"/>
      <c r="D20" s="52"/>
      <c r="E20" s="119"/>
      <c r="F20" s="72"/>
      <c r="G20" s="15"/>
      <c r="H20" s="15"/>
      <c r="I20" s="15"/>
    </row>
    <row r="21" spans="1:10" ht="51.4" customHeight="1" x14ac:dyDescent="0.2">
      <c r="A21" s="51" t="s">
        <v>58</v>
      </c>
      <c r="B21" s="60" t="s">
        <v>96</v>
      </c>
      <c r="C21" s="51" t="s">
        <v>105</v>
      </c>
      <c r="D21" s="51">
        <v>5</v>
      </c>
      <c r="E21" s="118"/>
      <c r="F21" s="71">
        <f>D21*E21</f>
        <v>0</v>
      </c>
      <c r="G21" s="15"/>
      <c r="H21" s="47" t="str">
        <f>IF(E21="","Vnesi ceno brez senčil!","")</f>
        <v>Vnesi ceno brez senčil!</v>
      </c>
      <c r="I21" s="86">
        <f>IF(E21="",1,"")</f>
        <v>1</v>
      </c>
      <c r="J21" s="15"/>
    </row>
    <row r="22" spans="1:10" ht="11.25" x14ac:dyDescent="0.2">
      <c r="A22" s="52"/>
      <c r="B22" s="61"/>
      <c r="C22" s="52"/>
      <c r="D22" s="52"/>
      <c r="E22" s="119"/>
      <c r="F22" s="72"/>
      <c r="G22" s="15"/>
      <c r="H22" s="15"/>
      <c r="I22" s="15"/>
    </row>
    <row r="23" spans="1:10" ht="15.95" customHeight="1" x14ac:dyDescent="0.2">
      <c r="A23" s="15"/>
      <c r="B23" s="62" t="s">
        <v>69</v>
      </c>
      <c r="C23" s="15"/>
      <c r="D23" s="15"/>
      <c r="E23" s="120"/>
      <c r="F23" s="15"/>
    </row>
    <row r="24" spans="1:10" x14ac:dyDescent="0.2">
      <c r="A24" s="11"/>
      <c r="B24" s="11"/>
      <c r="C24" s="11"/>
      <c r="D24" s="11"/>
      <c r="E24" s="121"/>
      <c r="F24" s="11"/>
    </row>
    <row r="25" spans="1:10" ht="21.95" customHeight="1" x14ac:dyDescent="0.2">
      <c r="A25" s="53">
        <v>3</v>
      </c>
      <c r="B25" s="57" t="s">
        <v>15</v>
      </c>
      <c r="C25" s="66"/>
      <c r="D25" s="66"/>
      <c r="E25" s="122"/>
      <c r="F25" s="79">
        <f>SUM(F26:F32)</f>
        <v>0</v>
      </c>
      <c r="G25" s="15"/>
    </row>
    <row r="26" spans="1:10" ht="11.25" x14ac:dyDescent="0.2">
      <c r="A26" s="50"/>
      <c r="B26" s="59"/>
      <c r="C26" s="50"/>
      <c r="D26" s="50"/>
      <c r="E26" s="123"/>
      <c r="F26" s="70"/>
      <c r="G26" s="15"/>
      <c r="H26" s="15"/>
      <c r="I26" s="15"/>
    </row>
    <row r="27" spans="1:10" ht="25.7" customHeight="1" x14ac:dyDescent="0.2">
      <c r="A27" s="51" t="s">
        <v>47</v>
      </c>
      <c r="B27" s="60" t="s">
        <v>70</v>
      </c>
      <c r="C27" s="51" t="s">
        <v>104</v>
      </c>
      <c r="D27" s="68">
        <v>116.2</v>
      </c>
      <c r="E27" s="118"/>
      <c r="F27" s="71">
        <f>D27*E27</f>
        <v>0</v>
      </c>
      <c r="G27" s="15"/>
      <c r="H27" s="47" t="str">
        <f>IF(E27="","Vnesi ceno!","")</f>
        <v>Vnesi ceno!</v>
      </c>
      <c r="I27" s="86">
        <f>IF(E27="",1,"")</f>
        <v>1</v>
      </c>
      <c r="J27" s="15"/>
    </row>
    <row r="28" spans="1:10" ht="11.25" x14ac:dyDescent="0.2">
      <c r="A28" s="52"/>
      <c r="B28" s="61"/>
      <c r="C28" s="52"/>
      <c r="D28" s="52"/>
      <c r="E28" s="119"/>
      <c r="F28" s="72"/>
      <c r="G28" s="15"/>
      <c r="H28" s="15"/>
      <c r="I28" s="15"/>
    </row>
    <row r="29" spans="1:10" ht="15.95" customHeight="1" x14ac:dyDescent="0.2">
      <c r="A29" s="15"/>
      <c r="B29" s="62" t="s">
        <v>71</v>
      </c>
      <c r="C29" s="15"/>
      <c r="D29" s="15"/>
      <c r="E29" s="120"/>
      <c r="F29" s="15"/>
    </row>
    <row r="30" spans="1:10" x14ac:dyDescent="0.2">
      <c r="B30" s="15"/>
      <c r="E30" s="124"/>
    </row>
    <row r="31" spans="1:10" ht="15.95" customHeight="1" x14ac:dyDescent="0.2">
      <c r="A31" s="15"/>
      <c r="B31" s="62" t="s">
        <v>121</v>
      </c>
      <c r="C31" s="15"/>
      <c r="E31" s="124"/>
    </row>
    <row r="32" spans="1:10" x14ac:dyDescent="0.2">
      <c r="A32" s="11"/>
      <c r="B32" s="11"/>
      <c r="C32" s="11"/>
      <c r="D32" s="11"/>
      <c r="E32" s="121"/>
      <c r="F32" s="11"/>
    </row>
    <row r="33" spans="1:10" ht="21.95" customHeight="1" x14ac:dyDescent="0.2">
      <c r="A33" s="53">
        <v>4</v>
      </c>
      <c r="B33" s="57" t="s">
        <v>16</v>
      </c>
      <c r="C33" s="66"/>
      <c r="D33" s="66"/>
      <c r="E33" s="122"/>
      <c r="F33" s="79">
        <f>SUM(F34:F52)</f>
        <v>0</v>
      </c>
      <c r="G33" s="15"/>
    </row>
    <row r="34" spans="1:10" ht="11.25" x14ac:dyDescent="0.2">
      <c r="A34" s="50"/>
      <c r="B34" s="59"/>
      <c r="C34" s="50"/>
      <c r="D34" s="50"/>
      <c r="E34" s="123"/>
      <c r="F34" s="70"/>
      <c r="G34" s="15"/>
      <c r="H34" s="15"/>
      <c r="I34" s="15"/>
    </row>
    <row r="35" spans="1:10" ht="15.2" customHeight="1" x14ac:dyDescent="0.2">
      <c r="A35" s="51" t="s">
        <v>48</v>
      </c>
      <c r="B35" s="60" t="s">
        <v>120</v>
      </c>
      <c r="C35" s="51" t="s">
        <v>104</v>
      </c>
      <c r="D35" s="68">
        <v>70.8</v>
      </c>
      <c r="E35" s="118"/>
      <c r="F35" s="71">
        <f>D35*E35</f>
        <v>0</v>
      </c>
      <c r="G35" s="15"/>
      <c r="H35" s="47" t="str">
        <f>IF(E35="","Vnesi ceno!","")</f>
        <v>Vnesi ceno!</v>
      </c>
      <c r="I35" s="86">
        <f>IF(E35="",1,"")</f>
        <v>1</v>
      </c>
      <c r="J35" s="15"/>
    </row>
    <row r="36" spans="1:10" ht="11.25" x14ac:dyDescent="0.2">
      <c r="A36" s="52"/>
      <c r="B36" s="61"/>
      <c r="C36" s="52"/>
      <c r="D36" s="52"/>
      <c r="E36" s="119"/>
      <c r="F36" s="72"/>
      <c r="G36" s="15"/>
      <c r="H36" s="15"/>
      <c r="I36" s="15"/>
    </row>
    <row r="37" spans="1:10" ht="15.2" customHeight="1" x14ac:dyDescent="0.2">
      <c r="A37" s="51" t="s">
        <v>49</v>
      </c>
      <c r="B37" s="60" t="s">
        <v>72</v>
      </c>
      <c r="C37" s="51" t="s">
        <v>104</v>
      </c>
      <c r="D37" s="68">
        <v>28.55</v>
      </c>
      <c r="E37" s="118"/>
      <c r="F37" s="71">
        <f>D37*E37</f>
        <v>0</v>
      </c>
      <c r="G37" s="15"/>
      <c r="H37" s="47" t="str">
        <f>IF(E37="","Vnesi ceno!","")</f>
        <v>Vnesi ceno!</v>
      </c>
      <c r="I37" s="86">
        <f>IF(E37="",1,"")</f>
        <v>1</v>
      </c>
      <c r="J37" s="15"/>
    </row>
    <row r="38" spans="1:10" ht="11.25" x14ac:dyDescent="0.2">
      <c r="A38" s="52"/>
      <c r="B38" s="61"/>
      <c r="C38" s="52"/>
      <c r="D38" s="52"/>
      <c r="E38" s="119"/>
      <c r="F38" s="72"/>
      <c r="G38" s="15"/>
      <c r="H38" s="15"/>
      <c r="I38" s="15"/>
    </row>
    <row r="39" spans="1:10" ht="15.2" customHeight="1" x14ac:dyDescent="0.2">
      <c r="A39" s="51" t="s">
        <v>50</v>
      </c>
      <c r="B39" s="60" t="s">
        <v>73</v>
      </c>
      <c r="C39" s="51" t="s">
        <v>105</v>
      </c>
      <c r="D39" s="51">
        <v>25</v>
      </c>
      <c r="E39" s="118"/>
      <c r="F39" s="71">
        <f>D39*E39</f>
        <v>0</v>
      </c>
      <c r="G39" s="15"/>
      <c r="H39" s="47" t="str">
        <f>IF(E39="","Vnesi ceno!","")</f>
        <v>Vnesi ceno!</v>
      </c>
      <c r="I39" s="86">
        <f>IF(E39="",1,"")</f>
        <v>1</v>
      </c>
      <c r="J39" s="15"/>
    </row>
    <row r="40" spans="1:10" ht="11.25" x14ac:dyDescent="0.2">
      <c r="A40" s="52"/>
      <c r="B40" s="61"/>
      <c r="C40" s="52"/>
      <c r="D40" s="52"/>
      <c r="E40" s="119"/>
      <c r="F40" s="72"/>
      <c r="G40" s="15"/>
      <c r="H40" s="15"/>
      <c r="I40" s="15"/>
    </row>
    <row r="41" spans="1:10" ht="15.2" customHeight="1" x14ac:dyDescent="0.2">
      <c r="A41" s="51" t="s">
        <v>51</v>
      </c>
      <c r="B41" s="60" t="s">
        <v>122</v>
      </c>
      <c r="C41" s="51" t="s">
        <v>104</v>
      </c>
      <c r="D41" s="68">
        <v>28.55</v>
      </c>
      <c r="E41" s="118"/>
      <c r="F41" s="71">
        <f>D41*E41</f>
        <v>0</v>
      </c>
      <c r="G41" s="15"/>
      <c r="H41" s="47" t="str">
        <f>IF(E41="","Vnesi ceno!","")</f>
        <v>Vnesi ceno!</v>
      </c>
      <c r="I41" s="86">
        <f>IF(E41="",1,"")</f>
        <v>1</v>
      </c>
      <c r="J41" s="15"/>
    </row>
    <row r="42" spans="1:10" ht="11.25" x14ac:dyDescent="0.2">
      <c r="A42" s="52"/>
      <c r="B42" s="61"/>
      <c r="C42" s="52"/>
      <c r="D42" s="52"/>
      <c r="E42" s="119"/>
      <c r="F42" s="72"/>
      <c r="G42" s="15"/>
      <c r="H42" s="15"/>
      <c r="I42" s="15"/>
    </row>
    <row r="43" spans="1:10" ht="15.2" customHeight="1" x14ac:dyDescent="0.2">
      <c r="A43" s="51" t="s">
        <v>52</v>
      </c>
      <c r="B43" s="60" t="s">
        <v>75</v>
      </c>
      <c r="C43" s="51" t="s">
        <v>105</v>
      </c>
      <c r="D43" s="51">
        <v>25</v>
      </c>
      <c r="E43" s="118"/>
      <c r="F43" s="71">
        <f>D43*E43</f>
        <v>0</v>
      </c>
      <c r="G43" s="15"/>
      <c r="H43" s="47" t="str">
        <f>IF(E43="","Vnesi ceno!","")</f>
        <v>Vnesi ceno!</v>
      </c>
      <c r="I43" s="86">
        <f>IF(E43="",1,"")</f>
        <v>1</v>
      </c>
      <c r="J43" s="15"/>
    </row>
    <row r="44" spans="1:10" ht="11.25" x14ac:dyDescent="0.2">
      <c r="A44" s="52"/>
      <c r="B44" s="61"/>
      <c r="C44" s="52"/>
      <c r="D44" s="52"/>
      <c r="E44" s="119"/>
      <c r="F44" s="72"/>
      <c r="G44" s="15"/>
      <c r="H44" s="15"/>
      <c r="I44" s="15"/>
    </row>
    <row r="45" spans="1:10" ht="15.2" customHeight="1" x14ac:dyDescent="0.2">
      <c r="A45" s="51" t="s">
        <v>53</v>
      </c>
      <c r="B45" s="60" t="s">
        <v>76</v>
      </c>
      <c r="C45" s="51" t="s">
        <v>106</v>
      </c>
      <c r="D45" s="68">
        <v>33.15</v>
      </c>
      <c r="E45" s="118"/>
      <c r="F45" s="71">
        <f>D45*E45</f>
        <v>0</v>
      </c>
      <c r="G45" s="15"/>
      <c r="H45" s="47" t="str">
        <f>IF(E45="","Vnesi ceno!","")</f>
        <v>Vnesi ceno!</v>
      </c>
      <c r="I45" s="86">
        <f>IF(E45="",1,"")</f>
        <v>1</v>
      </c>
      <c r="J45" s="15"/>
    </row>
    <row r="46" spans="1:10" ht="11.25" x14ac:dyDescent="0.2">
      <c r="A46" s="52"/>
      <c r="B46" s="61"/>
      <c r="C46" s="52"/>
      <c r="D46" s="52"/>
      <c r="E46" s="119"/>
      <c r="F46" s="72"/>
      <c r="G46" s="15"/>
      <c r="H46" s="15"/>
      <c r="I46" s="15"/>
    </row>
    <row r="47" spans="1:10" ht="15.2" customHeight="1" x14ac:dyDescent="0.2">
      <c r="A47" s="51" t="s">
        <v>54</v>
      </c>
      <c r="B47" s="60" t="s">
        <v>79</v>
      </c>
      <c r="C47" s="51" t="s">
        <v>105</v>
      </c>
      <c r="D47" s="51">
        <v>25</v>
      </c>
      <c r="E47" s="118"/>
      <c r="F47" s="71">
        <f>D47*E47</f>
        <v>0</v>
      </c>
      <c r="G47" s="15"/>
      <c r="H47" s="47" t="str">
        <f>IF(E47="","Vnesi ceno!","")</f>
        <v>Vnesi ceno!</v>
      </c>
      <c r="I47" s="86">
        <f>IF(E47="",1,"")</f>
        <v>1</v>
      </c>
      <c r="J47" s="15"/>
    </row>
    <row r="48" spans="1:10" ht="11.25" x14ac:dyDescent="0.2">
      <c r="A48" s="52"/>
      <c r="B48" s="61"/>
      <c r="C48" s="52"/>
      <c r="D48" s="52"/>
      <c r="E48" s="119"/>
      <c r="F48" s="72"/>
      <c r="G48" s="15"/>
      <c r="H48" s="15"/>
      <c r="I48" s="15"/>
    </row>
    <row r="49" spans="1:10" ht="15.2" customHeight="1" x14ac:dyDescent="0.2">
      <c r="A49" s="51" t="s">
        <v>55</v>
      </c>
      <c r="B49" s="60" t="s">
        <v>80</v>
      </c>
      <c r="C49" s="51" t="s">
        <v>106</v>
      </c>
      <c r="D49" s="68">
        <v>1.08</v>
      </c>
      <c r="E49" s="118"/>
      <c r="F49" s="71">
        <f>D49*E49</f>
        <v>0</v>
      </c>
      <c r="G49" s="15"/>
      <c r="H49" s="47" t="str">
        <f>IF(E49="","Vnesi ceno!","")</f>
        <v>Vnesi ceno!</v>
      </c>
      <c r="I49" s="86">
        <f>IF(E49="",1,"")</f>
        <v>1</v>
      </c>
      <c r="J49" s="15"/>
    </row>
    <row r="50" spans="1:10" ht="11.25" x14ac:dyDescent="0.2">
      <c r="A50" s="52"/>
      <c r="B50" s="61"/>
      <c r="C50" s="52"/>
      <c r="D50" s="52"/>
      <c r="E50" s="119"/>
      <c r="F50" s="72"/>
      <c r="G50" s="15"/>
      <c r="H50" s="15"/>
      <c r="I50" s="15"/>
    </row>
    <row r="51" spans="1:10" ht="15.2" customHeight="1" x14ac:dyDescent="0.2">
      <c r="A51" s="51" t="s">
        <v>56</v>
      </c>
      <c r="B51" s="60" t="s">
        <v>87</v>
      </c>
      <c r="C51" s="51" t="s">
        <v>105</v>
      </c>
      <c r="D51" s="51">
        <v>9</v>
      </c>
      <c r="E51" s="118"/>
      <c r="F51" s="71">
        <f>D51*E51</f>
        <v>0</v>
      </c>
      <c r="G51" s="15"/>
      <c r="H51" s="47" t="str">
        <f>IF(E51="","Vnesi ceno!","")</f>
        <v>Vnesi ceno!</v>
      </c>
      <c r="I51" s="86">
        <f>IF(E51="",1,"")</f>
        <v>1</v>
      </c>
      <c r="J51" s="15"/>
    </row>
    <row r="52" spans="1:10" ht="11.25" x14ac:dyDescent="0.2">
      <c r="A52" s="54"/>
      <c r="B52" s="63"/>
      <c r="C52" s="54"/>
      <c r="D52" s="54"/>
      <c r="E52" s="73"/>
      <c r="F52" s="73"/>
      <c r="G52" s="15"/>
      <c r="H52" s="15"/>
      <c r="I52" s="15"/>
    </row>
    <row r="53" spans="1:10" ht="21.95" customHeight="1" x14ac:dyDescent="0.2">
      <c r="A53" s="56"/>
      <c r="B53" s="64" t="s">
        <v>97</v>
      </c>
      <c r="C53" s="67"/>
      <c r="D53" s="67"/>
      <c r="E53" s="74"/>
      <c r="F53" s="80">
        <f>F3+F7+F25+F33</f>
        <v>0</v>
      </c>
      <c r="G53" s="15"/>
      <c r="I53" s="15"/>
    </row>
    <row r="54" spans="1:10" ht="15.95" customHeight="1" x14ac:dyDescent="0.2">
      <c r="A54" s="10"/>
      <c r="B54" s="10"/>
      <c r="C54" s="10"/>
      <c r="D54" s="10"/>
      <c r="E54" s="85"/>
      <c r="F54" s="85">
        <f>IF(I54&gt;0,I54,"")</f>
        <v>18</v>
      </c>
      <c r="G54" s="15"/>
      <c r="H54" s="15"/>
      <c r="I54" s="87">
        <f>SUM(I4:I53)</f>
        <v>18</v>
      </c>
      <c r="J54" s="15"/>
    </row>
    <row r="55" spans="1:10" ht="12" x14ac:dyDescent="0.2">
      <c r="B55" s="95" t="s">
        <v>133</v>
      </c>
      <c r="E55" s="15"/>
      <c r="F55" s="15"/>
      <c r="I55" s="15"/>
    </row>
    <row r="56" spans="1:10" ht="12" x14ac:dyDescent="0.2">
      <c r="B56" s="117" t="s">
        <v>123</v>
      </c>
      <c r="C56" s="117"/>
      <c r="D56" s="117"/>
      <c r="E56" s="117"/>
      <c r="F56" s="117"/>
    </row>
    <row r="58" spans="1:10" ht="12.75" x14ac:dyDescent="0.2">
      <c r="B58" s="115" t="s">
        <v>132</v>
      </c>
    </row>
  </sheetData>
  <sheetProtection algorithmName="SHA-512" hashValue="SrHP81ogK0x7xRZh0cWR9uQYuNMt+mY9ZmwoGXy2UDBjz8Qis6fpuD/dQDcKD+n7bPOvicd+ymLiK2fgjLtKZQ==" saltValue="l+FyiWRfcLguzQ2yONk7hQ==" spinCount="100000" sheet="1" objects="1" scenarios="1"/>
  <mergeCells count="1">
    <mergeCell ref="B56:F5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2</vt:i4>
      </vt:variant>
    </vt:vector>
  </HeadingPairs>
  <TitlesOfParts>
    <vt:vector size="13" baseType="lpstr">
      <vt:lpstr>Rekapitulacija</vt:lpstr>
      <vt:lpstr>Sheet1</vt:lpstr>
      <vt:lpstr>Izpis</vt:lpstr>
      <vt:lpstr>Seznam stavb</vt:lpstr>
      <vt:lpstr>1_Pa01</vt:lpstr>
      <vt:lpstr>2_Pa02</vt:lpstr>
      <vt:lpstr>3_Pa03</vt:lpstr>
      <vt:lpstr>4_Pa04</vt:lpstr>
      <vt:lpstr>5_Pa05</vt:lpstr>
      <vt:lpstr>6_Pa06</vt:lpstr>
      <vt:lpstr>7_Pa07</vt:lpstr>
      <vt:lpstr>Izpis!Področje_tiskanja</vt:lpstr>
      <vt:lpstr>Izpis!Tiskanje_naslovov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Roman Blatnik</cp:lastModifiedBy>
  <cp:lastPrinted>2020-11-26T08:39:14Z</cp:lastPrinted>
  <dcterms:created xsi:type="dcterms:W3CDTF">2020-03-11T13:01:04Z</dcterms:created>
  <dcterms:modified xsi:type="dcterms:W3CDTF">2021-02-15T08:49:04Z</dcterms:modified>
</cp:coreProperties>
</file>